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sii.local\SII-fileserver\share\zeh\2021\02_集合ZEH-M\02_高層ZEH-M支援事業（MOE）\04.交付申請書様式\02.新規\"/>
    </mc:Choice>
  </mc:AlternateContent>
  <xr:revisionPtr revIDLastSave="0" documentId="13_ncr:1_{B7F4EDEE-4215-47A6-9BE9-8176153C8A7F}" xr6:coauthVersionLast="46" xr6:coauthVersionMax="46" xr10:uidLastSave="{00000000-0000-0000-0000-000000000000}"/>
  <bookViews>
    <workbookView xWindow="-120" yWindow="-120" windowWidth="29040" windowHeight="15840" tabRatio="878" xr2:uid="{353C3061-D23D-49DC-BBCF-35086E61DBA1}"/>
  </bookViews>
  <sheets>
    <sheet name="入力シート" sheetId="35" r:id="rId1"/>
    <sheet name="申請書類リスト" sheetId="3" r:id="rId2"/>
    <sheet name="提出書類チェックシート" sheetId="47" r:id="rId3"/>
    <sheet name="様式第1_交付申請書" sheetId="4" r:id="rId4"/>
    <sheet name="誓約書" sheetId="5" r:id="rId5"/>
    <sheet name="1.申請者の詳細" sheetId="6" r:id="rId6"/>
    <sheet name="2.全体概要" sheetId="7" r:id="rId7"/>
    <sheet name="3.補助事業概要図" sheetId="8" r:id="rId8"/>
    <sheet name="4.5.事業予定・補助事業実施体制" sheetId="9" r:id="rId9"/>
    <sheet name="6.家庭用蓄電システム明細" sheetId="50" r:id="rId10"/>
    <sheet name="7.住戸情報入力" sheetId="18" r:id="rId11"/>
    <sheet name="8.補助対象経費総括表（まとめ）" sheetId="15" r:id="rId12"/>
    <sheet name="9-1.補助対象経費総括表（1年目）" sheetId="12" r:id="rId13"/>
    <sheet name="9-2.補助対象経費総括表（2年目）" sheetId="41" r:id="rId14"/>
    <sheet name="9-3.補助対象経費総括表（3年目）" sheetId="42" r:id="rId15"/>
    <sheet name="9-4.補助対象経費総括表（4年目）" sheetId="40" r:id="rId16"/>
    <sheet name="10-1.費用明細書（専有部）" sheetId="43" r:id="rId17"/>
    <sheet name="10-2.費用明細書（共用部）" sheetId="44" r:id="rId18"/>
    <sheet name="10-3.設計費費用明細書" sheetId="45" r:id="rId19"/>
    <sheet name="11.エネルギー計測計画図" sheetId="16" r:id="rId20"/>
    <sheet name="12.事業実施工程" sheetId="17" r:id="rId21"/>
  </sheets>
  <definedNames>
    <definedName name="_Key1" localSheetId="10" hidden="1">#REF!</definedName>
    <definedName name="_Key1" hidden="1">#REF!</definedName>
    <definedName name="_Key2" localSheetId="10"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hidden="1">#REF!</definedName>
    <definedName name="Ａ．居室シーリングライト">#REF!</definedName>
    <definedName name="A_1" localSheetId="11">'9-1.補助対象経費総括表（1年目）'!$M$13</definedName>
    <definedName name="Ｂ．ダウンライト">#REF!</definedName>
    <definedName name="B_1" localSheetId="11">'9-1.補助対象経費総括表（1年目）'!$M$14</definedName>
    <definedName name="Ｃ．ペンダント">#REF!</definedName>
    <definedName name="C_1" localSheetId="11">'9-1.補助対象経費総括表（1年目）'!$M$23</definedName>
    <definedName name="Ｄ．室内用スポットライト">#REF!</definedName>
    <definedName name="D_1" localSheetId="11">'9-1.補助対象経費総括表（1年目）'!$M$27</definedName>
    <definedName name="Ｅ．ブラケット">#REF!</definedName>
    <definedName name="E_1" localSheetId="11">'9-1.補助対象経費総括表（1年目）'!$M$38</definedName>
    <definedName name="Esub一覧" localSheetId="9" hidden="1">#REF!</definedName>
    <definedName name="Esub一覧" localSheetId="10" hidden="1">#REF!</definedName>
    <definedName name="Esub一覧" hidden="1">#REF!</definedName>
    <definedName name="Ｆ．非居室のシーリングライト">#REF!</definedName>
    <definedName name="Ｇ．足元灯">#REF!</definedName>
    <definedName name="ＨＵＵ" localSheetId="10" hidden="1">#REF!</definedName>
    <definedName name="ＨＵＵ" hidden="1">#REF!</definedName>
    <definedName name="J_1" localSheetId="11">'9-1.補助対象経費総括表（1年目）'!$M$45</definedName>
    <definedName name="_xlnm.Print_Area" localSheetId="5">'1.申請者の詳細'!$A$3:$J$164</definedName>
    <definedName name="_xlnm.Print_Area" localSheetId="16">'10-1.費用明細書（専有部）'!$A$5:$AV$51</definedName>
    <definedName name="_xlnm.Print_Area" localSheetId="17">'10-2.費用明細書（共用部）'!$A$5:$AV$71</definedName>
    <definedName name="_xlnm.Print_Area" localSheetId="18">'10-3.設計費費用明細書'!$A$4:$K$32</definedName>
    <definedName name="_xlnm.Print_Area" localSheetId="19">'11.エネルギー計測計画図'!$A$5:$O$57</definedName>
    <definedName name="_xlnm.Print_Area" localSheetId="20">'12.事業実施工程'!$A$4:$AF$57</definedName>
    <definedName name="_xlnm.Print_Area" localSheetId="6">'2.全体概要'!$A$4:$AJ$64</definedName>
    <definedName name="_xlnm.Print_Area" localSheetId="7">'3.補助事業概要図'!$A$3:$O$57</definedName>
    <definedName name="_xlnm.Print_Area" localSheetId="8">'4.5.事業予定・補助事業実施体制'!$A$3:$J$53</definedName>
    <definedName name="_xlnm.Print_Area" localSheetId="9">'6.家庭用蓄電システム明細'!$B$3:$Y$35</definedName>
    <definedName name="_xlnm.Print_Area" localSheetId="10">'7.住戸情報入力'!$A$4:$AV$313</definedName>
    <definedName name="_xlnm.Print_Area" localSheetId="11">'8.補助対象経費総括表（まとめ）'!$A$3:$F$38</definedName>
    <definedName name="_xlnm.Print_Area" localSheetId="12">'9-1.補助対象経費総括表（1年目）'!$A$2:$O$49</definedName>
    <definedName name="_xlnm.Print_Area" localSheetId="13">'9-2.補助対象経費総括表（2年目）'!$A$2:$O$49</definedName>
    <definedName name="_xlnm.Print_Area" localSheetId="14">'9-3.補助対象経費総括表（3年目）'!$A$2:$O$49</definedName>
    <definedName name="_xlnm.Print_Area" localSheetId="15">'9-4.補助対象経費総括表（4年目）'!$A$2:$O$49</definedName>
    <definedName name="_xlnm.Print_Area" localSheetId="1">申請書類リスト!$B$4:$H$38</definedName>
    <definedName name="_xlnm.Print_Area" localSheetId="4">誓約書!$A$3:$J$78</definedName>
    <definedName name="_xlnm.Print_Area" localSheetId="0">入力シート!$A$1:$K$185</definedName>
    <definedName name="_xlnm.Print_Area" localSheetId="3">様式第1_交付申請書!$A$3:$M$338</definedName>
    <definedName name="_xlnm.Print_Titles" localSheetId="10">'7.住戸情報入力'!$8:$12</definedName>
    <definedName name="_xlnm.Print_Titles" localSheetId="2">提出書類チェックシート!$11:$11</definedName>
    <definedName name="WEBプログラム">#REF!</definedName>
    <definedName name="あ" localSheetId="9" hidden="1">#REF!</definedName>
    <definedName name="あ" localSheetId="10" hidden="1">#REF!</definedName>
    <definedName name="あ" hidden="1">#REF!</definedName>
    <definedName name="スポットライト">#REF!</definedName>
    <definedName name="ダウンライト">#REF!</definedName>
    <definedName name="フットライト">#REF!</definedName>
    <definedName name="ブラケット">#REF!</definedName>
    <definedName name="ペンダント">#REF!</definedName>
    <definedName name="開始月">#REF!</definedName>
    <definedName name="開始日">#REF!</definedName>
    <definedName name="開始年">#REF!</definedName>
    <definedName name="居室シーリングライト">#REF!</definedName>
    <definedName name="照明器具">#REF!</definedName>
    <definedName name="締切月">#REF!</definedName>
    <definedName name="締切日">#REF!</definedName>
    <definedName name="締切年">#REF!</definedName>
    <definedName name="補助対象経費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15" l="1"/>
  <c r="F25" i="15"/>
  <c r="F31" i="15"/>
  <c r="F37" i="15"/>
  <c r="F11" i="15" s="1"/>
  <c r="J16" i="50"/>
  <c r="K22" i="50" s="1"/>
  <c r="I5" i="15"/>
  <c r="K9" i="12"/>
  <c r="M9" i="12"/>
  <c r="H22" i="50" l="1"/>
  <c r="C34" i="15"/>
  <c r="F24" i="35"/>
  <c r="I19" i="7" l="1"/>
  <c r="J28" i="50" l="1"/>
  <c r="J33" i="50" s="1"/>
  <c r="I23" i="7" l="1"/>
  <c r="L14" i="7" l="1"/>
  <c r="E4" i="8"/>
  <c r="C8" i="7"/>
  <c r="C156" i="6" l="1"/>
  <c r="C157" i="6"/>
  <c r="C158" i="6"/>
  <c r="C159" i="6"/>
  <c r="C160" i="6"/>
  <c r="C155" i="6"/>
  <c r="F154" i="6"/>
  <c r="C154" i="6"/>
  <c r="C144" i="6"/>
  <c r="C145" i="6"/>
  <c r="C146" i="6"/>
  <c r="C147" i="6"/>
  <c r="C148" i="6"/>
  <c r="C149" i="6"/>
  <c r="C150" i="6"/>
  <c r="C151" i="6"/>
  <c r="C143" i="6"/>
  <c r="D142" i="6"/>
  <c r="C139" i="6"/>
  <c r="C138" i="6"/>
  <c r="C137" i="6"/>
  <c r="C136" i="6"/>
  <c r="C135" i="6"/>
  <c r="C134" i="6"/>
  <c r="C133" i="6"/>
  <c r="C132" i="6"/>
  <c r="C131" i="6"/>
  <c r="C130" i="6"/>
  <c r="C118" i="6"/>
  <c r="C119" i="6"/>
  <c r="C120" i="6"/>
  <c r="C121" i="6"/>
  <c r="C122" i="6"/>
  <c r="C117" i="6"/>
  <c r="F116" i="6"/>
  <c r="C116" i="6"/>
  <c r="C106" i="6"/>
  <c r="C107" i="6"/>
  <c r="C108" i="6"/>
  <c r="C109" i="6"/>
  <c r="C110" i="6"/>
  <c r="C111" i="6"/>
  <c r="C112" i="6"/>
  <c r="C113" i="6"/>
  <c r="C105" i="6"/>
  <c r="D104" i="6"/>
  <c r="C101" i="6"/>
  <c r="C100" i="6"/>
  <c r="C99" i="6"/>
  <c r="C98" i="6"/>
  <c r="C97" i="6"/>
  <c r="C96" i="6"/>
  <c r="C95" i="6"/>
  <c r="C94" i="6"/>
  <c r="C93" i="6"/>
  <c r="C92" i="6"/>
  <c r="C81" i="6"/>
  <c r="C82" i="6"/>
  <c r="C83" i="6"/>
  <c r="C84" i="6"/>
  <c r="C85" i="6"/>
  <c r="C80" i="6"/>
  <c r="F79" i="6"/>
  <c r="C79" i="6"/>
  <c r="C69" i="6"/>
  <c r="C70" i="6"/>
  <c r="C71" i="6"/>
  <c r="C72" i="6"/>
  <c r="C73" i="6"/>
  <c r="C74" i="6"/>
  <c r="C75" i="6"/>
  <c r="C76" i="6"/>
  <c r="C68" i="6"/>
  <c r="D67" i="6"/>
  <c r="C64" i="6"/>
  <c r="C63" i="6"/>
  <c r="C62" i="6"/>
  <c r="C61" i="6"/>
  <c r="C60" i="6"/>
  <c r="C59" i="6"/>
  <c r="C58" i="6"/>
  <c r="C57" i="6"/>
  <c r="C56" i="6"/>
  <c r="C55" i="6"/>
  <c r="C47" i="6"/>
  <c r="C46" i="6"/>
  <c r="C45" i="6"/>
  <c r="C44" i="6"/>
  <c r="C37" i="6"/>
  <c r="C38" i="6"/>
  <c r="C39" i="6"/>
  <c r="C40" i="6"/>
  <c r="C41" i="6"/>
  <c r="C36" i="6"/>
  <c r="F35" i="6"/>
  <c r="C35" i="6"/>
  <c r="C32" i="6"/>
  <c r="C31" i="6"/>
  <c r="C30" i="6"/>
  <c r="C29" i="6"/>
  <c r="C28" i="6"/>
  <c r="C27" i="6"/>
  <c r="C26" i="6"/>
  <c r="C25" i="6"/>
  <c r="C24" i="6"/>
  <c r="D23" i="6"/>
  <c r="C20" i="6"/>
  <c r="C19" i="6"/>
  <c r="C18" i="6"/>
  <c r="C15" i="6"/>
  <c r="C14" i="6"/>
  <c r="C13" i="6"/>
  <c r="C12" i="6"/>
  <c r="C11" i="6"/>
  <c r="C10" i="6"/>
  <c r="C9" i="6"/>
  <c r="C8" i="6"/>
  <c r="C7" i="6" l="1"/>
  <c r="C6" i="6"/>
  <c r="J7" i="50" l="1"/>
  <c r="C11" i="7"/>
  <c r="M10" i="7"/>
  <c r="C10" i="7"/>
  <c r="C6" i="7"/>
  <c r="E7" i="9"/>
  <c r="E10" i="9"/>
  <c r="E5" i="9"/>
  <c r="E6" i="9"/>
  <c r="C8" i="44" l="1"/>
  <c r="C8" i="43"/>
  <c r="N13" i="18"/>
  <c r="M13" i="18"/>
  <c r="L13" i="18"/>
  <c r="O13" i="18" l="1"/>
  <c r="M41" i="12"/>
  <c r="T30" i="7" l="1"/>
  <c r="T31" i="7"/>
  <c r="T32" i="7"/>
  <c r="T33" i="7"/>
  <c r="T34" i="7"/>
  <c r="T35" i="7"/>
  <c r="T36" i="7"/>
  <c r="T37" i="7"/>
  <c r="T38" i="7"/>
  <c r="T39" i="7"/>
  <c r="T40" i="7"/>
  <c r="T41" i="7"/>
  <c r="T43" i="7"/>
  <c r="T44" i="7"/>
  <c r="E20" i="7" s="1"/>
  <c r="M19" i="7"/>
  <c r="V19" i="7"/>
  <c r="I15" i="7"/>
  <c r="Q24" i="7" s="1"/>
  <c r="J298" i="4"/>
  <c r="J255" i="4"/>
  <c r="J212" i="4"/>
  <c r="J169" i="4"/>
  <c r="G78" i="5"/>
  <c r="F78" i="5"/>
  <c r="F77" i="5"/>
  <c r="G75" i="5"/>
  <c r="F75" i="5"/>
  <c r="F74" i="5"/>
  <c r="G72" i="5"/>
  <c r="F72" i="5"/>
  <c r="F71" i="5"/>
  <c r="H64" i="4"/>
  <c r="P6" i="7" s="1"/>
  <c r="B6" i="5"/>
  <c r="H62" i="4"/>
  <c r="H63" i="4"/>
  <c r="G31" i="4" l="1"/>
  <c r="K30" i="4"/>
  <c r="G30" i="4"/>
  <c r="G29" i="4"/>
  <c r="G28" i="4"/>
  <c r="G27" i="4"/>
  <c r="G25" i="4"/>
  <c r="K24" i="4"/>
  <c r="G24" i="4"/>
  <c r="G23" i="4"/>
  <c r="G22" i="4"/>
  <c r="G21" i="4"/>
  <c r="G19" i="4"/>
  <c r="G18" i="4"/>
  <c r="K18" i="4"/>
  <c r="G17" i="4"/>
  <c r="G16" i="4"/>
  <c r="G15" i="4"/>
  <c r="K12" i="4"/>
  <c r="G12" i="4"/>
  <c r="G11" i="4"/>
  <c r="G10" i="4"/>
  <c r="G9" i="4"/>
  <c r="G13" i="4"/>
  <c r="J5" i="4"/>
  <c r="K25" i="12" l="1"/>
  <c r="G69" i="5" l="1"/>
  <c r="F69" i="5"/>
  <c r="F68" i="5"/>
  <c r="K17" i="12" l="1"/>
  <c r="K15" i="12"/>
  <c r="AT49" i="43" l="1"/>
  <c r="AS49" i="43"/>
  <c r="AQ49" i="43"/>
  <c r="AT48" i="43"/>
  <c r="AS48" i="43"/>
  <c r="AQ48" i="43"/>
  <c r="AT47" i="43"/>
  <c r="AS47" i="43"/>
  <c r="AQ47" i="43"/>
  <c r="AT46" i="43"/>
  <c r="AS46" i="43"/>
  <c r="AQ46" i="43"/>
  <c r="AT45" i="43"/>
  <c r="AS45" i="43"/>
  <c r="AQ45" i="43"/>
  <c r="AT44" i="43"/>
  <c r="AS44" i="43"/>
  <c r="AQ44" i="43"/>
  <c r="AT43" i="43"/>
  <c r="AS43" i="43"/>
  <c r="AQ43" i="43"/>
  <c r="AT42" i="43"/>
  <c r="AS42" i="43"/>
  <c r="AQ42" i="43"/>
  <c r="AT41" i="43"/>
  <c r="AS41" i="43"/>
  <c r="AQ41" i="43"/>
  <c r="AT40" i="43"/>
  <c r="AS40" i="43"/>
  <c r="AQ40" i="43"/>
  <c r="AT38" i="43"/>
  <c r="AS38" i="43"/>
  <c r="AQ38" i="43"/>
  <c r="AU37" i="43"/>
  <c r="AT37" i="43"/>
  <c r="AS37" i="43"/>
  <c r="AQ37" i="43"/>
  <c r="AT36" i="43"/>
  <c r="AS36" i="43"/>
  <c r="AQ36" i="43"/>
  <c r="AU36" i="43" s="1"/>
  <c r="AT35" i="43"/>
  <c r="AS35" i="43"/>
  <c r="AQ35" i="43"/>
  <c r="AT34" i="43"/>
  <c r="AS34" i="43"/>
  <c r="AQ34" i="43"/>
  <c r="AU34" i="43" s="1"/>
  <c r="AT33" i="43"/>
  <c r="AS33" i="43"/>
  <c r="AQ33" i="43"/>
  <c r="AT32" i="43"/>
  <c r="AS32" i="43"/>
  <c r="AQ32" i="43"/>
  <c r="AU32" i="43" s="1"/>
  <c r="AT31" i="43"/>
  <c r="AS31" i="43"/>
  <c r="AQ31" i="43"/>
  <c r="AU31" i="43" s="1"/>
  <c r="AT30" i="43"/>
  <c r="AS30" i="43"/>
  <c r="AQ30" i="43"/>
  <c r="AU30" i="43" s="1"/>
  <c r="AT29" i="43"/>
  <c r="AS29" i="43"/>
  <c r="AQ29" i="43"/>
  <c r="AU29" i="43" s="1"/>
  <c r="AT28" i="43"/>
  <c r="AS28" i="43"/>
  <c r="AQ28" i="43"/>
  <c r="AT27" i="43"/>
  <c r="AS27" i="43"/>
  <c r="AQ27" i="43"/>
  <c r="AT25" i="43"/>
  <c r="AS25" i="43"/>
  <c r="AQ25" i="43"/>
  <c r="AT24" i="43"/>
  <c r="AS24" i="43"/>
  <c r="AQ24" i="43"/>
  <c r="AT23" i="43"/>
  <c r="AS23" i="43"/>
  <c r="AQ23" i="43"/>
  <c r="AT22" i="43"/>
  <c r="AS22" i="43"/>
  <c r="AQ22" i="43"/>
  <c r="AT21" i="43"/>
  <c r="AS21" i="43"/>
  <c r="AQ21" i="43"/>
  <c r="AT20" i="43"/>
  <c r="AS20" i="43"/>
  <c r="AQ20" i="43"/>
  <c r="AT19" i="43"/>
  <c r="AS19" i="43"/>
  <c r="AQ19" i="43"/>
  <c r="AT18" i="43"/>
  <c r="AS18" i="43"/>
  <c r="AQ18" i="43"/>
  <c r="AT17" i="43"/>
  <c r="AS17" i="43"/>
  <c r="AQ17" i="43"/>
  <c r="AT16" i="43"/>
  <c r="AS16" i="43"/>
  <c r="AQ16" i="43"/>
  <c r="AH49" i="43"/>
  <c r="AG49" i="43"/>
  <c r="AE49" i="43"/>
  <c r="AH48" i="43"/>
  <c r="AG48" i="43"/>
  <c r="AE48" i="43"/>
  <c r="AH47" i="43"/>
  <c r="AG47" i="43"/>
  <c r="AE47" i="43"/>
  <c r="AH46" i="43"/>
  <c r="AG46" i="43"/>
  <c r="AE46" i="43"/>
  <c r="AH45" i="43"/>
  <c r="AG45" i="43"/>
  <c r="AE45" i="43"/>
  <c r="AI45" i="43" s="1"/>
  <c r="AH44" i="43"/>
  <c r="AG44" i="43"/>
  <c r="AE44" i="43"/>
  <c r="AH43" i="43"/>
  <c r="AG43" i="43"/>
  <c r="AE43" i="43"/>
  <c r="AH42" i="43"/>
  <c r="AG42" i="43"/>
  <c r="AE42" i="43"/>
  <c r="AH41" i="43"/>
  <c r="AG41" i="43"/>
  <c r="AE41" i="43"/>
  <c r="AH40" i="43"/>
  <c r="AG40" i="43"/>
  <c r="AE40" i="43"/>
  <c r="AH38" i="43"/>
  <c r="AG38" i="43"/>
  <c r="AE38" i="43"/>
  <c r="AH37" i="43"/>
  <c r="AG37" i="43"/>
  <c r="AI37" i="43" s="1"/>
  <c r="AE37" i="43"/>
  <c r="AH36" i="43"/>
  <c r="AG36" i="43"/>
  <c r="AE36" i="43"/>
  <c r="AH35" i="43"/>
  <c r="AG35" i="43"/>
  <c r="AE35" i="43"/>
  <c r="AH34" i="43"/>
  <c r="AG34" i="43"/>
  <c r="AE34" i="43"/>
  <c r="AH33" i="43"/>
  <c r="AG33" i="43"/>
  <c r="AE33" i="43"/>
  <c r="AH32" i="43"/>
  <c r="AG32" i="43"/>
  <c r="AE32" i="43"/>
  <c r="AH31" i="43"/>
  <c r="AG31" i="43"/>
  <c r="AE31" i="43"/>
  <c r="AI31" i="43" s="1"/>
  <c r="AH30" i="43"/>
  <c r="AG30" i="43"/>
  <c r="AE30" i="43"/>
  <c r="AH29" i="43"/>
  <c r="AG29" i="43"/>
  <c r="AE29" i="43"/>
  <c r="AH28" i="43"/>
  <c r="AG28" i="43"/>
  <c r="AE28" i="43"/>
  <c r="AH27" i="43"/>
  <c r="AG27" i="43"/>
  <c r="AE27" i="43"/>
  <c r="AH25" i="43"/>
  <c r="AG25" i="43"/>
  <c r="AE25" i="43"/>
  <c r="AH24" i="43"/>
  <c r="AG24" i="43"/>
  <c r="AE24" i="43"/>
  <c r="AH23" i="43"/>
  <c r="AG23" i="43"/>
  <c r="AE23" i="43"/>
  <c r="AH22" i="43"/>
  <c r="AG22" i="43"/>
  <c r="AE22" i="43"/>
  <c r="AH21" i="43"/>
  <c r="AG21" i="43"/>
  <c r="AE21" i="43"/>
  <c r="AH20" i="43"/>
  <c r="AG20" i="43"/>
  <c r="AE20" i="43"/>
  <c r="AH19" i="43"/>
  <c r="AG19" i="43"/>
  <c r="AE19" i="43"/>
  <c r="AH18" i="43"/>
  <c r="AG18" i="43"/>
  <c r="AE18" i="43"/>
  <c r="AH17" i="43"/>
  <c r="AG17" i="43"/>
  <c r="AE17" i="43"/>
  <c r="AH16" i="43"/>
  <c r="AG16" i="43"/>
  <c r="AE16" i="43"/>
  <c r="AI16" i="43" s="1"/>
  <c r="V49" i="43"/>
  <c r="U49" i="43"/>
  <c r="S49" i="43"/>
  <c r="V48" i="43"/>
  <c r="U48" i="43"/>
  <c r="S48" i="43"/>
  <c r="V47" i="43"/>
  <c r="U47" i="43"/>
  <c r="S47" i="43"/>
  <c r="V46" i="43"/>
  <c r="U46" i="43"/>
  <c r="S46" i="43"/>
  <c r="W46" i="43" s="1"/>
  <c r="V45" i="43"/>
  <c r="U45" i="43"/>
  <c r="S45" i="43"/>
  <c r="V44" i="43"/>
  <c r="U44" i="43"/>
  <c r="S44" i="43"/>
  <c r="V43" i="43"/>
  <c r="U43" i="43"/>
  <c r="S43" i="43"/>
  <c r="V42" i="43"/>
  <c r="U42" i="43"/>
  <c r="S42" i="43"/>
  <c r="W42" i="43" s="1"/>
  <c r="V41" i="43"/>
  <c r="U41" i="43"/>
  <c r="S41" i="43"/>
  <c r="V40" i="43"/>
  <c r="U40" i="43"/>
  <c r="S40" i="43"/>
  <c r="W40" i="43" s="1"/>
  <c r="V38" i="43"/>
  <c r="U38" i="43"/>
  <c r="S38" i="43"/>
  <c r="W38" i="43" s="1"/>
  <c r="V37" i="43"/>
  <c r="U37" i="43"/>
  <c r="S37" i="43"/>
  <c r="V36" i="43"/>
  <c r="U36" i="43"/>
  <c r="S36" i="43"/>
  <c r="V35" i="43"/>
  <c r="U35" i="43"/>
  <c r="S35" i="43"/>
  <c r="V34" i="43"/>
  <c r="U34" i="43"/>
  <c r="S34" i="43"/>
  <c r="V33" i="43"/>
  <c r="U33" i="43"/>
  <c r="S33" i="43"/>
  <c r="V32" i="43"/>
  <c r="U32" i="43"/>
  <c r="W32" i="43" s="1"/>
  <c r="S32" i="43"/>
  <c r="V31" i="43"/>
  <c r="U31" i="43"/>
  <c r="S31" i="43"/>
  <c r="V30" i="43"/>
  <c r="U30" i="43"/>
  <c r="S30" i="43"/>
  <c r="V29" i="43"/>
  <c r="U29" i="43"/>
  <c r="S29" i="43"/>
  <c r="V28" i="43"/>
  <c r="U28" i="43"/>
  <c r="S28" i="43"/>
  <c r="V27" i="43"/>
  <c r="U27" i="43"/>
  <c r="U39" i="43" s="1"/>
  <c r="S27" i="43"/>
  <c r="V25" i="43"/>
  <c r="U25" i="43"/>
  <c r="S25" i="43"/>
  <c r="V24" i="43"/>
  <c r="U24" i="43"/>
  <c r="S24" i="43"/>
  <c r="V23" i="43"/>
  <c r="U23" i="43"/>
  <c r="S23" i="43"/>
  <c r="V22" i="43"/>
  <c r="U22" i="43"/>
  <c r="S22" i="43"/>
  <c r="V21" i="43"/>
  <c r="U21" i="43"/>
  <c r="S21" i="43"/>
  <c r="V20" i="43"/>
  <c r="U20" i="43"/>
  <c r="S20" i="43"/>
  <c r="V19" i="43"/>
  <c r="U19" i="43"/>
  <c r="S19" i="43"/>
  <c r="V18" i="43"/>
  <c r="U18" i="43"/>
  <c r="S18" i="43"/>
  <c r="V17" i="43"/>
  <c r="U17" i="43"/>
  <c r="S17" i="43"/>
  <c r="V16" i="43"/>
  <c r="U16" i="43"/>
  <c r="U26" i="43" s="1"/>
  <c r="S16" i="43"/>
  <c r="J49" i="43"/>
  <c r="I49" i="43"/>
  <c r="G49" i="43"/>
  <c r="J48" i="43"/>
  <c r="I48" i="43"/>
  <c r="G48" i="43"/>
  <c r="J47" i="43"/>
  <c r="I47" i="43"/>
  <c r="G47" i="43"/>
  <c r="J46" i="43"/>
  <c r="I46" i="43"/>
  <c r="G46" i="43"/>
  <c r="J45" i="43"/>
  <c r="I45" i="43"/>
  <c r="G45" i="43"/>
  <c r="J44" i="43"/>
  <c r="I44" i="43"/>
  <c r="G44" i="43"/>
  <c r="J43" i="43"/>
  <c r="I43" i="43"/>
  <c r="G43" i="43"/>
  <c r="J42" i="43"/>
  <c r="I42" i="43"/>
  <c r="G42" i="43"/>
  <c r="J41" i="43"/>
  <c r="I41" i="43"/>
  <c r="G41" i="43"/>
  <c r="J40" i="43"/>
  <c r="I40" i="43"/>
  <c r="G40" i="43"/>
  <c r="G35" i="43"/>
  <c r="K35" i="43" s="1"/>
  <c r="I35" i="43"/>
  <c r="J35" i="43"/>
  <c r="G36" i="43"/>
  <c r="K36" i="43" s="1"/>
  <c r="I36" i="43"/>
  <c r="J36" i="43"/>
  <c r="G37" i="43"/>
  <c r="I37" i="43"/>
  <c r="J37" i="43"/>
  <c r="G38" i="43"/>
  <c r="K38" i="43" s="1"/>
  <c r="I38" i="43"/>
  <c r="J38" i="43"/>
  <c r="J34" i="43"/>
  <c r="I34" i="43"/>
  <c r="G34" i="43"/>
  <c r="J33" i="43"/>
  <c r="I33" i="43"/>
  <c r="G33" i="43"/>
  <c r="K33" i="43" s="1"/>
  <c r="J32" i="43"/>
  <c r="I32" i="43"/>
  <c r="G32" i="43"/>
  <c r="J31" i="43"/>
  <c r="I31" i="43"/>
  <c r="G31" i="43"/>
  <c r="K31" i="43" s="1"/>
  <c r="J30" i="43"/>
  <c r="I30" i="43"/>
  <c r="G30" i="43"/>
  <c r="K30" i="43" s="1"/>
  <c r="J29" i="43"/>
  <c r="I29" i="43"/>
  <c r="G29" i="43"/>
  <c r="J28" i="43"/>
  <c r="I28" i="43"/>
  <c r="G28" i="43"/>
  <c r="K28" i="43" s="1"/>
  <c r="J27" i="43"/>
  <c r="I27" i="43"/>
  <c r="G27" i="43"/>
  <c r="AT69" i="44"/>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U60" i="44" s="1"/>
  <c r="AT58" i="44"/>
  <c r="AS58" i="44"/>
  <c r="AQ58" i="44"/>
  <c r="AU58" i="44" s="1"/>
  <c r="AT57" i="44"/>
  <c r="AS57" i="44"/>
  <c r="AQ57" i="44"/>
  <c r="AU57" i="44" s="1"/>
  <c r="AT56" i="44"/>
  <c r="AS56" i="44"/>
  <c r="AQ56" i="44"/>
  <c r="AT55" i="44"/>
  <c r="AS55" i="44"/>
  <c r="AQ55" i="44"/>
  <c r="AU55" i="44" s="1"/>
  <c r="AT54" i="44"/>
  <c r="AS54" i="44"/>
  <c r="AQ54" i="44"/>
  <c r="AU54" i="44" s="1"/>
  <c r="AT53" i="44"/>
  <c r="AS53" i="44"/>
  <c r="AQ53" i="44"/>
  <c r="AT52" i="44"/>
  <c r="AS52" i="44"/>
  <c r="AQ52" i="44"/>
  <c r="AU52" i="44" s="1"/>
  <c r="AT51" i="44"/>
  <c r="AS51" i="44"/>
  <c r="AQ51" i="44"/>
  <c r="AT50" i="44"/>
  <c r="AS50" i="44"/>
  <c r="AQ50" i="44"/>
  <c r="AT49" i="44"/>
  <c r="AS49" i="44"/>
  <c r="AQ49" i="44"/>
  <c r="AT47" i="44"/>
  <c r="AS47" i="44"/>
  <c r="AQ47" i="44"/>
  <c r="AU47" i="44" s="1"/>
  <c r="AT46" i="44"/>
  <c r="AS46" i="44"/>
  <c r="AQ46" i="44"/>
  <c r="AT45" i="44"/>
  <c r="AS45" i="44"/>
  <c r="AQ45" i="44"/>
  <c r="AT44" i="44"/>
  <c r="AS44" i="44"/>
  <c r="AQ44" i="44"/>
  <c r="AT43" i="44"/>
  <c r="AS43" i="44"/>
  <c r="AQ43" i="44"/>
  <c r="AU43" i="44" s="1"/>
  <c r="AT42" i="44"/>
  <c r="AS42" i="44"/>
  <c r="AQ42" i="44"/>
  <c r="AT41" i="44"/>
  <c r="AS41" i="44"/>
  <c r="AQ41" i="44"/>
  <c r="AU41" i="44" s="1"/>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E37" i="44" s="1"/>
  <c r="AH25" i="44"/>
  <c r="AG25" i="44"/>
  <c r="AE25" i="44"/>
  <c r="AH24" i="44"/>
  <c r="AG24" i="44"/>
  <c r="AE24" i="44"/>
  <c r="AI24" i="44" s="1"/>
  <c r="AH23" i="44"/>
  <c r="AG23" i="44"/>
  <c r="AE23" i="44"/>
  <c r="AI23" i="44" s="1"/>
  <c r="AH22" i="44"/>
  <c r="AG22" i="44"/>
  <c r="AE22" i="44"/>
  <c r="AI22" i="44" s="1"/>
  <c r="AH21" i="44"/>
  <c r="AG21" i="44"/>
  <c r="AE21" i="44"/>
  <c r="AI21" i="44" s="1"/>
  <c r="AH20" i="44"/>
  <c r="AG20" i="44"/>
  <c r="AE20" i="44"/>
  <c r="AI20" i="44" s="1"/>
  <c r="AH19" i="44"/>
  <c r="AG19" i="44"/>
  <c r="AE19" i="44"/>
  <c r="AI19" i="44" s="1"/>
  <c r="AH18" i="44"/>
  <c r="AG18" i="44"/>
  <c r="AE18" i="44"/>
  <c r="AI18" i="44" s="1"/>
  <c r="AH17" i="44"/>
  <c r="AG17" i="44"/>
  <c r="AE17" i="44"/>
  <c r="AI17" i="44" s="1"/>
  <c r="AH16" i="44"/>
  <c r="AG16" i="44"/>
  <c r="AG26" i="44" s="1"/>
  <c r="AE16" i="44"/>
  <c r="AE26" i="44" s="1"/>
  <c r="V69" i="44"/>
  <c r="U69" i="44"/>
  <c r="S69" i="44"/>
  <c r="V68" i="44"/>
  <c r="U68" i="44"/>
  <c r="S68" i="44"/>
  <c r="W68" i="44" s="1"/>
  <c r="V67" i="44"/>
  <c r="U67" i="44"/>
  <c r="S67" i="44"/>
  <c r="V66" i="44"/>
  <c r="U66" i="44"/>
  <c r="S66" i="44"/>
  <c r="V65" i="44"/>
  <c r="U65" i="44"/>
  <c r="S65" i="44"/>
  <c r="W65" i="44" s="1"/>
  <c r="V64" i="44"/>
  <c r="U64" i="44"/>
  <c r="S64" i="44"/>
  <c r="V63" i="44"/>
  <c r="U63" i="44"/>
  <c r="S63" i="44"/>
  <c r="V62" i="44"/>
  <c r="U62" i="44"/>
  <c r="S62" i="44"/>
  <c r="V61" i="44"/>
  <c r="U61" i="44"/>
  <c r="W61" i="44" s="1"/>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U59" i="44" s="1"/>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W35" i="44" s="1"/>
  <c r="S35" i="44"/>
  <c r="V34" i="44"/>
  <c r="U34" i="44"/>
  <c r="S34" i="44"/>
  <c r="V33" i="44"/>
  <c r="U33" i="44"/>
  <c r="S33" i="44"/>
  <c r="V32" i="44"/>
  <c r="U32" i="44"/>
  <c r="W32" i="44" s="1"/>
  <c r="S32" i="44"/>
  <c r="V31" i="44"/>
  <c r="U31" i="44"/>
  <c r="S31" i="44"/>
  <c r="V30" i="44"/>
  <c r="U30" i="44"/>
  <c r="S30" i="44"/>
  <c r="V29" i="44"/>
  <c r="U29" i="44"/>
  <c r="W29" i="44" s="1"/>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K65" i="44" s="1"/>
  <c r="J64" i="44"/>
  <c r="I64" i="44"/>
  <c r="G64" i="44"/>
  <c r="J63" i="44"/>
  <c r="I63" i="44"/>
  <c r="G63" i="44"/>
  <c r="J62" i="44"/>
  <c r="I62" i="44"/>
  <c r="G62" i="44"/>
  <c r="J61" i="44"/>
  <c r="I61" i="44"/>
  <c r="G61" i="44"/>
  <c r="K61" i="44" s="1"/>
  <c r="J60" i="44"/>
  <c r="I60" i="44"/>
  <c r="G60" i="44"/>
  <c r="K60" i="44" s="1"/>
  <c r="J58" i="44"/>
  <c r="I58" i="44"/>
  <c r="G58" i="44"/>
  <c r="K58" i="44" s="1"/>
  <c r="J57" i="44"/>
  <c r="I57" i="44"/>
  <c r="G57" i="44"/>
  <c r="K57" i="44" s="1"/>
  <c r="J56" i="44"/>
  <c r="I56" i="44"/>
  <c r="G56" i="44"/>
  <c r="K56" i="44" s="1"/>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K39" i="44" s="1"/>
  <c r="J38" i="44"/>
  <c r="I38" i="44"/>
  <c r="G38" i="44"/>
  <c r="G35" i="44"/>
  <c r="K35" i="44" s="1"/>
  <c r="I35" i="44"/>
  <c r="J35" i="44"/>
  <c r="G36" i="44"/>
  <c r="K36" i="44" s="1"/>
  <c r="I36" i="44"/>
  <c r="J36" i="44"/>
  <c r="J34" i="44"/>
  <c r="I34" i="44"/>
  <c r="G34" i="44"/>
  <c r="J33" i="44"/>
  <c r="I33" i="44"/>
  <c r="G33" i="44"/>
  <c r="K32" i="44"/>
  <c r="J32" i="44"/>
  <c r="I32" i="44"/>
  <c r="G32" i="44"/>
  <c r="J31" i="44"/>
  <c r="I31" i="44"/>
  <c r="G31" i="44"/>
  <c r="K31" i="44" s="1"/>
  <c r="J30" i="44"/>
  <c r="I30" i="44"/>
  <c r="G30" i="44"/>
  <c r="K30" i="44" s="1"/>
  <c r="J29" i="44"/>
  <c r="I29" i="44"/>
  <c r="G29" i="44"/>
  <c r="J28" i="44"/>
  <c r="I28" i="44"/>
  <c r="G28" i="44"/>
  <c r="J27" i="44"/>
  <c r="I27" i="44"/>
  <c r="G27" i="44"/>
  <c r="K29" i="44" l="1"/>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W45" i="43"/>
  <c r="AI17" i="43"/>
  <c r="AI19" i="43"/>
  <c r="AI23" i="43"/>
  <c r="AI25" i="43"/>
  <c r="AI30" i="43"/>
  <c r="K34" i="44"/>
  <c r="K64" i="44"/>
  <c r="K66" i="44"/>
  <c r="K68" i="44"/>
  <c r="W18" i="44"/>
  <c r="W22" i="44"/>
  <c r="W24" i="44"/>
  <c r="AI54" i="44"/>
  <c r="AI61" i="44"/>
  <c r="AI63" i="44"/>
  <c r="AI65" i="44"/>
  <c r="AI67" i="44"/>
  <c r="AI69" i="44"/>
  <c r="AU17" i="44"/>
  <c r="AU21" i="44"/>
  <c r="AU23" i="44"/>
  <c r="AU28" i="44"/>
  <c r="W35" i="43"/>
  <c r="K43" i="44"/>
  <c r="K45" i="44"/>
  <c r="K47" i="44"/>
  <c r="K50" i="44"/>
  <c r="K54" i="44"/>
  <c r="W38" i="44"/>
  <c r="W42" i="44"/>
  <c r="W44" i="44"/>
  <c r="W49" i="44"/>
  <c r="W53" i="44"/>
  <c r="W57" i="44"/>
  <c r="W60" i="44"/>
  <c r="AU35" i="43"/>
  <c r="K27" i="44"/>
  <c r="K41" i="44"/>
  <c r="K51" i="44"/>
  <c r="K63" i="44"/>
  <c r="W33" i="44"/>
  <c r="AI32" i="44"/>
  <c r="AI34" i="44"/>
  <c r="AI36" i="44"/>
  <c r="AU31" i="44"/>
  <c r="AU33" i="44"/>
  <c r="W29" i="43"/>
  <c r="W31" i="43"/>
  <c r="W43" i="43"/>
  <c r="W47" i="43"/>
  <c r="W49" i="43"/>
  <c r="AI33" i="43"/>
  <c r="AI42" i="43"/>
  <c r="AI48" i="43"/>
  <c r="W40" i="44"/>
  <c r="W46" i="44"/>
  <c r="AU35" i="44"/>
  <c r="W37" i="43"/>
  <c r="K28" i="44"/>
  <c r="K40" i="44"/>
  <c r="K52" i="44"/>
  <c r="K62" i="44"/>
  <c r="W34" i="44"/>
  <c r="W64" i="44"/>
  <c r="AI29" i="44"/>
  <c r="AI31" i="44"/>
  <c r="AI33" i="44"/>
  <c r="AI35" i="44"/>
  <c r="AI40" i="44"/>
  <c r="AI42" i="44"/>
  <c r="AI44" i="44"/>
  <c r="AI46" i="44"/>
  <c r="AI51" i="44"/>
  <c r="AI53" i="44"/>
  <c r="AU32" i="44"/>
  <c r="K32" i="43"/>
  <c r="K34" i="43"/>
  <c r="K37" i="43"/>
  <c r="K41" i="43"/>
  <c r="K43" i="43"/>
  <c r="K45" i="43"/>
  <c r="K47" i="43"/>
  <c r="K49" i="43"/>
  <c r="W17" i="43"/>
  <c r="W19" i="43"/>
  <c r="W21" i="43"/>
  <c r="W23" i="43"/>
  <c r="W25" i="43"/>
  <c r="W28" i="43"/>
  <c r="W30" i="43"/>
  <c r="W34" i="43"/>
  <c r="W48" i="43"/>
  <c r="AI28" i="43"/>
  <c r="AI34" i="43"/>
  <c r="AI36" i="43"/>
  <c r="AU38" i="43"/>
  <c r="AU41" i="43"/>
  <c r="AU43" i="43"/>
  <c r="AU45" i="43"/>
  <c r="AU47" i="43"/>
  <c r="AU49" i="43"/>
  <c r="S59" i="44"/>
  <c r="AQ37" i="44"/>
  <c r="AU62" i="44"/>
  <c r="AU64" i="44"/>
  <c r="AU66" i="44"/>
  <c r="AU68" i="44"/>
  <c r="K27" i="43"/>
  <c r="W36" i="43"/>
  <c r="AI20" i="43"/>
  <c r="AI22" i="43"/>
  <c r="AI49" i="43"/>
  <c r="AU17" i="43"/>
  <c r="AU19" i="43"/>
  <c r="AU21" i="43"/>
  <c r="AU23" i="43"/>
  <c r="AU25" i="43"/>
  <c r="AU28" i="43"/>
  <c r="W58" i="44"/>
  <c r="AI55" i="44"/>
  <c r="AE39" i="43"/>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59" i="44" s="1"/>
  <c r="W66" i="44"/>
  <c r="U26" i="44"/>
  <c r="W19" i="44"/>
  <c r="W31" i="44"/>
  <c r="S48" i="44"/>
  <c r="W63" i="44"/>
  <c r="U48" i="44"/>
  <c r="W51" i="44"/>
  <c r="W67" i="44"/>
  <c r="W69" i="44"/>
  <c r="W43" i="44"/>
  <c r="S26" i="44"/>
  <c r="W20" i="44"/>
  <c r="U37" i="44"/>
  <c r="W30" i="44"/>
  <c r="W55" i="44"/>
  <c r="W62" i="44"/>
  <c r="K29" i="43"/>
  <c r="K40" i="43"/>
  <c r="K42" i="43"/>
  <c r="K44" i="43"/>
  <c r="K46" i="43"/>
  <c r="K48" i="43"/>
  <c r="S26" i="43"/>
  <c r="W18" i="43"/>
  <c r="W20" i="43"/>
  <c r="W22" i="43"/>
  <c r="W24" i="43"/>
  <c r="S39" i="43"/>
  <c r="W41" i="43"/>
  <c r="AI18" i="43"/>
  <c r="AI35" i="43"/>
  <c r="AI43" i="43"/>
  <c r="AI47" i="43"/>
  <c r="AI24" i="43"/>
  <c r="AI32" i="43"/>
  <c r="AI40" i="43"/>
  <c r="AI44" i="43"/>
  <c r="AU33" i="43"/>
  <c r="W33" i="43"/>
  <c r="W44" i="43"/>
  <c r="AG26" i="43"/>
  <c r="AI21" i="43"/>
  <c r="AG39" i="43"/>
  <c r="AI29" i="43"/>
  <c r="AI38" i="43"/>
  <c r="AI41" i="43"/>
  <c r="AI46" i="43"/>
  <c r="AQ26" i="43"/>
  <c r="AU18" i="43"/>
  <c r="AU20" i="43"/>
  <c r="AU22" i="43"/>
  <c r="AU24" i="43"/>
  <c r="AQ39" i="43"/>
  <c r="AE26" i="43"/>
  <c r="AS26" i="43"/>
  <c r="AS39" i="43"/>
  <c r="AU40" i="43"/>
  <c r="AU42" i="43"/>
  <c r="AU44" i="43"/>
  <c r="AU46" i="43"/>
  <c r="AU48" i="43"/>
  <c r="AU16" i="43"/>
  <c r="AU27" i="43"/>
  <c r="AI27" i="43"/>
  <c r="W16" i="43"/>
  <c r="W27" i="43"/>
  <c r="AU16" i="44"/>
  <c r="AU27" i="44"/>
  <c r="AU50" i="44"/>
  <c r="AU38" i="44"/>
  <c r="AI16" i="44"/>
  <c r="AI26" i="44" s="1"/>
  <c r="AI27" i="44"/>
  <c r="AI50" i="44"/>
  <c r="AI38" i="44"/>
  <c r="W16" i="44"/>
  <c r="W39" i="44"/>
  <c r="W27" i="44"/>
  <c r="W50" i="44"/>
  <c r="AI26" i="43" l="1"/>
  <c r="AU59" i="44"/>
  <c r="AI39" i="43"/>
  <c r="AU37" i="44"/>
  <c r="AU39" i="43"/>
  <c r="AU26" i="44"/>
  <c r="AU48" i="44"/>
  <c r="AI48" i="44"/>
  <c r="AI59" i="44"/>
  <c r="AI37" i="44"/>
  <c r="W37" i="44"/>
  <c r="W48" i="44"/>
  <c r="W26" i="44"/>
  <c r="AU26" i="43"/>
  <c r="W39" i="43"/>
  <c r="W26" i="43"/>
  <c r="C4" i="8"/>
  <c r="M13" i="40" l="1"/>
  <c r="C14" i="15"/>
  <c r="F34" i="15" l="1"/>
  <c r="E14" i="9"/>
  <c r="E15" i="9"/>
  <c r="E13" i="9"/>
  <c r="D25" i="9"/>
  <c r="E24" i="9"/>
  <c r="G23" i="9"/>
  <c r="D23" i="9"/>
  <c r="D22" i="9"/>
  <c r="D21" i="9"/>
  <c r="E20" i="9"/>
  <c r="G19" i="9"/>
  <c r="D19" i="9"/>
  <c r="D18" i="9"/>
  <c r="O42" i="7" l="1"/>
  <c r="J42" i="7"/>
  <c r="T45" i="7" s="1"/>
  <c r="T42" i="7" l="1"/>
  <c r="K43" i="42"/>
  <c r="K42" i="42"/>
  <c r="K43" i="40"/>
  <c r="K42" i="40"/>
  <c r="K43" i="41"/>
  <c r="K42" i="41"/>
  <c r="K43" i="12"/>
  <c r="K42" i="12"/>
  <c r="I37" i="44"/>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K19" i="44" s="1"/>
  <c r="J18" i="44"/>
  <c r="I18" i="44"/>
  <c r="G18" i="44"/>
  <c r="J17" i="44"/>
  <c r="I17" i="44"/>
  <c r="G17" i="44"/>
  <c r="J16" i="44"/>
  <c r="I16" i="44"/>
  <c r="G16" i="44"/>
  <c r="C32" i="15"/>
  <c r="C26" i="15"/>
  <c r="C20" i="15"/>
  <c r="K11" i="12" l="1"/>
  <c r="AE70" i="44"/>
  <c r="AE71" i="44" s="1"/>
  <c r="AG70" i="44"/>
  <c r="S70" i="44"/>
  <c r="G70" i="44"/>
  <c r="I70" i="44"/>
  <c r="K16" i="44"/>
  <c r="G26" i="44"/>
  <c r="AQ70" i="44"/>
  <c r="AQ71" i="44" s="1"/>
  <c r="AS70" i="44"/>
  <c r="U70" i="44"/>
  <c r="AI70" i="44"/>
  <c r="K37" i="44"/>
  <c r="K48" i="44"/>
  <c r="G37" i="44"/>
  <c r="I59" i="44"/>
  <c r="K22" i="44"/>
  <c r="K21" i="44"/>
  <c r="K18" i="44"/>
  <c r="K20" i="44"/>
  <c r="K24" i="44"/>
  <c r="I26" i="44"/>
  <c r="K23" i="44"/>
  <c r="K17" i="44"/>
  <c r="I17" i="43"/>
  <c r="J17" i="43"/>
  <c r="I18" i="43"/>
  <c r="J18" i="43"/>
  <c r="I19" i="43"/>
  <c r="J19" i="43"/>
  <c r="I20" i="43"/>
  <c r="J20" i="43"/>
  <c r="I21" i="43"/>
  <c r="J21" i="43"/>
  <c r="I22" i="43"/>
  <c r="J22" i="43"/>
  <c r="I23" i="43"/>
  <c r="J23" i="43"/>
  <c r="I24" i="43"/>
  <c r="J24" i="43"/>
  <c r="I25" i="43"/>
  <c r="J25" i="43"/>
  <c r="G17" i="43"/>
  <c r="G18" i="43"/>
  <c r="G19" i="43"/>
  <c r="G20" i="43"/>
  <c r="G21" i="43"/>
  <c r="G22" i="43"/>
  <c r="G23" i="43"/>
  <c r="G24" i="43"/>
  <c r="G25" i="43"/>
  <c r="K19" i="43" l="1"/>
  <c r="K21" i="43"/>
  <c r="K25" i="43"/>
  <c r="K17" i="43"/>
  <c r="K20" i="43"/>
  <c r="K22" i="43"/>
  <c r="K24" i="43"/>
  <c r="K23" i="43"/>
  <c r="K18" i="43"/>
  <c r="AU70" i="44"/>
  <c r="AU71" i="44" s="1"/>
  <c r="U71" i="44"/>
  <c r="M47" i="41" s="1"/>
  <c r="S71" i="44"/>
  <c r="W70" i="44"/>
  <c r="W71" i="44" s="1"/>
  <c r="K70" i="44"/>
  <c r="I71" i="44"/>
  <c r="M47" i="12" s="1"/>
  <c r="G71" i="44"/>
  <c r="K50" i="43"/>
  <c r="I50" i="43"/>
  <c r="AG71" i="44"/>
  <c r="M47" i="42" s="1"/>
  <c r="AI71" i="44"/>
  <c r="AS71" i="44"/>
  <c r="M47" i="40" s="1"/>
  <c r="K26" i="44"/>
  <c r="G50" i="43"/>
  <c r="L308" i="18"/>
  <c r="M308" i="18"/>
  <c r="N308" i="18"/>
  <c r="L309" i="18"/>
  <c r="M309" i="18"/>
  <c r="N309" i="18"/>
  <c r="L310" i="18"/>
  <c r="M310" i="18"/>
  <c r="N310" i="18"/>
  <c r="L311" i="18"/>
  <c r="M311" i="18"/>
  <c r="N311" i="18"/>
  <c r="L312" i="18"/>
  <c r="M312" i="18"/>
  <c r="N312" i="18"/>
  <c r="L313" i="18"/>
  <c r="M313" i="18"/>
  <c r="N313" i="18"/>
  <c r="O312" i="18" l="1"/>
  <c r="O313" i="18"/>
  <c r="O310" i="18"/>
  <c r="O309" i="18"/>
  <c r="O311" i="18"/>
  <c r="O308" i="18"/>
  <c r="K71" i="44"/>
  <c r="M41" i="42" l="1"/>
  <c r="M41" i="40"/>
  <c r="M41" i="41"/>
  <c r="AG50" i="43"/>
  <c r="AG51" i="43" s="1"/>
  <c r="M44" i="42" s="1"/>
  <c r="AQ50" i="43"/>
  <c r="AQ51" i="43" s="1"/>
  <c r="F11" i="45"/>
  <c r="H11" i="45"/>
  <c r="I11" i="45"/>
  <c r="F12" i="45"/>
  <c r="H12" i="45"/>
  <c r="I12" i="45"/>
  <c r="F13" i="45"/>
  <c r="H13" i="45"/>
  <c r="J13" i="45" s="1"/>
  <c r="I13" i="45"/>
  <c r="F14" i="45"/>
  <c r="H14" i="45"/>
  <c r="I14" i="45"/>
  <c r="F15" i="45"/>
  <c r="H15" i="45"/>
  <c r="I15" i="45"/>
  <c r="F16" i="45"/>
  <c r="H16" i="45"/>
  <c r="I16" i="45"/>
  <c r="F17" i="45"/>
  <c r="H17" i="45"/>
  <c r="I17" i="45"/>
  <c r="F18" i="45"/>
  <c r="H18" i="45"/>
  <c r="I18" i="45"/>
  <c r="F19" i="45"/>
  <c r="H19" i="45"/>
  <c r="I19" i="45"/>
  <c r="F20" i="45"/>
  <c r="H20" i="45"/>
  <c r="I20" i="45"/>
  <c r="F21" i="45"/>
  <c r="H21" i="45"/>
  <c r="J21" i="45" s="1"/>
  <c r="I21" i="45"/>
  <c r="F22" i="45"/>
  <c r="H22" i="45"/>
  <c r="I22" i="45"/>
  <c r="F23" i="45"/>
  <c r="H23" i="45"/>
  <c r="I23" i="45"/>
  <c r="F24" i="45"/>
  <c r="H24" i="45"/>
  <c r="I24" i="45"/>
  <c r="F25" i="45"/>
  <c r="H25" i="45"/>
  <c r="I25" i="45"/>
  <c r="F26" i="45"/>
  <c r="H26" i="45"/>
  <c r="I26" i="45"/>
  <c r="F27" i="45"/>
  <c r="H27" i="45"/>
  <c r="I27" i="45"/>
  <c r="F28" i="45"/>
  <c r="H28" i="45"/>
  <c r="I28" i="45"/>
  <c r="F29" i="45"/>
  <c r="H29" i="45"/>
  <c r="I29" i="45"/>
  <c r="F30" i="45"/>
  <c r="H30" i="45"/>
  <c r="I30" i="45"/>
  <c r="F31" i="45"/>
  <c r="H31" i="45"/>
  <c r="I31" i="45"/>
  <c r="G16" i="43"/>
  <c r="I16" i="43"/>
  <c r="J16" i="43"/>
  <c r="I39" i="43"/>
  <c r="J30" i="45" l="1"/>
  <c r="J18" i="45"/>
  <c r="J31" i="45"/>
  <c r="J23" i="45"/>
  <c r="J19" i="45"/>
  <c r="J28" i="45"/>
  <c r="J20" i="45"/>
  <c r="J29" i="45"/>
  <c r="J27" i="45"/>
  <c r="J26" i="45"/>
  <c r="J22" i="45"/>
  <c r="J15" i="45"/>
  <c r="J24" i="45"/>
  <c r="J16" i="45"/>
  <c r="J25" i="45"/>
  <c r="H32" i="45"/>
  <c r="J17" i="45"/>
  <c r="J14" i="45"/>
  <c r="AU50" i="43"/>
  <c r="AU51" i="43" s="1"/>
  <c r="E35" i="15" s="1"/>
  <c r="K39" i="43"/>
  <c r="AS50" i="43"/>
  <c r="AS51" i="43" s="1"/>
  <c r="M44" i="40" s="1"/>
  <c r="AE50" i="43"/>
  <c r="AE51" i="43" s="1"/>
  <c r="U50" i="43"/>
  <c r="U51" i="43" s="1"/>
  <c r="M44" i="41" s="1"/>
  <c r="G39" i="43"/>
  <c r="K16" i="43"/>
  <c r="J11" i="45"/>
  <c r="J12" i="45"/>
  <c r="F32" i="45"/>
  <c r="AI50" i="43"/>
  <c r="AI51" i="43" s="1"/>
  <c r="I26" i="43"/>
  <c r="S50" i="43"/>
  <c r="S51" i="43" s="1"/>
  <c r="G26" i="43"/>
  <c r="E29" i="15" l="1"/>
  <c r="E30" i="15" s="1"/>
  <c r="G51" i="43"/>
  <c r="J32" i="45"/>
  <c r="E16" i="15" s="1"/>
  <c r="E9" i="15" s="1"/>
  <c r="E36" i="15"/>
  <c r="I51" i="43"/>
  <c r="M44" i="12" s="1"/>
  <c r="M10" i="12"/>
  <c r="M48" i="42"/>
  <c r="M48" i="41"/>
  <c r="M48" i="40"/>
  <c r="K26" i="43"/>
  <c r="K51" i="43" s="1"/>
  <c r="W50" i="43"/>
  <c r="W51" i="43" s="1"/>
  <c r="E17" i="15" l="1"/>
  <c r="E23" i="15"/>
  <c r="E24" i="15" s="1"/>
  <c r="M43" i="42"/>
  <c r="M42" i="42"/>
  <c r="K40" i="42"/>
  <c r="M40" i="42" s="1"/>
  <c r="K39" i="42"/>
  <c r="M39" i="42" s="1"/>
  <c r="K37" i="42"/>
  <c r="M37" i="42" s="1"/>
  <c r="K36" i="42"/>
  <c r="M36" i="42" s="1"/>
  <c r="K35" i="42"/>
  <c r="M35" i="42" s="1"/>
  <c r="K34" i="42"/>
  <c r="M34" i="42" s="1"/>
  <c r="K33" i="42"/>
  <c r="M33" i="42" s="1"/>
  <c r="K32" i="42"/>
  <c r="M32" i="42" s="1"/>
  <c r="K31" i="42"/>
  <c r="M31" i="42" s="1"/>
  <c r="K30" i="42"/>
  <c r="M30" i="42" s="1"/>
  <c r="K29" i="42"/>
  <c r="M29" i="42" s="1"/>
  <c r="K28" i="42"/>
  <c r="M28" i="42" s="1"/>
  <c r="K26" i="42"/>
  <c r="M26" i="42" s="1"/>
  <c r="K25" i="42"/>
  <c r="M25" i="42" s="1"/>
  <c r="K24" i="42"/>
  <c r="M24" i="42" s="1"/>
  <c r="K22" i="42"/>
  <c r="M22" i="42" s="1"/>
  <c r="K21" i="42"/>
  <c r="M21" i="42" s="1"/>
  <c r="K20" i="42"/>
  <c r="M20" i="42" s="1"/>
  <c r="K19" i="42"/>
  <c r="M19" i="42" s="1"/>
  <c r="K18" i="42"/>
  <c r="M18" i="42" s="1"/>
  <c r="K17" i="42"/>
  <c r="M17" i="42" s="1"/>
  <c r="K16" i="42"/>
  <c r="M16" i="42" s="1"/>
  <c r="K15" i="42"/>
  <c r="M15" i="42" s="1"/>
  <c r="M14" i="42"/>
  <c r="M43" i="41"/>
  <c r="M42" i="41"/>
  <c r="K40" i="41"/>
  <c r="M40" i="41" s="1"/>
  <c r="K39" i="41"/>
  <c r="M39" i="41" s="1"/>
  <c r="K37" i="41"/>
  <c r="M37" i="41" s="1"/>
  <c r="K36" i="41"/>
  <c r="M36" i="41" s="1"/>
  <c r="K35" i="41"/>
  <c r="M35" i="41" s="1"/>
  <c r="K34" i="41"/>
  <c r="M34" i="41" s="1"/>
  <c r="K33" i="41"/>
  <c r="M33" i="41" s="1"/>
  <c r="K32" i="41"/>
  <c r="M32" i="41" s="1"/>
  <c r="K31" i="41"/>
  <c r="M31" i="41" s="1"/>
  <c r="K30" i="41"/>
  <c r="M30" i="41" s="1"/>
  <c r="K29" i="41"/>
  <c r="M29" i="41" s="1"/>
  <c r="K28" i="41"/>
  <c r="M28" i="41" s="1"/>
  <c r="K26" i="41"/>
  <c r="M26" i="41" s="1"/>
  <c r="K25" i="41"/>
  <c r="M25" i="41" s="1"/>
  <c r="K24" i="41"/>
  <c r="M24" i="41" s="1"/>
  <c r="K22" i="41"/>
  <c r="M22" i="41" s="1"/>
  <c r="K21" i="41"/>
  <c r="M21" i="41" s="1"/>
  <c r="K20" i="41"/>
  <c r="M20" i="41" s="1"/>
  <c r="K19" i="41"/>
  <c r="M19" i="41" s="1"/>
  <c r="K18" i="41"/>
  <c r="M18" i="41" s="1"/>
  <c r="K17" i="41"/>
  <c r="M17" i="41" s="1"/>
  <c r="K16" i="41"/>
  <c r="M16" i="41" s="1"/>
  <c r="K15" i="41"/>
  <c r="M15" i="41" s="1"/>
  <c r="M14" i="41"/>
  <c r="M43" i="40"/>
  <c r="M42" i="40"/>
  <c r="K40" i="40"/>
  <c r="M40" i="40" s="1"/>
  <c r="K39" i="40"/>
  <c r="M39" i="40" s="1"/>
  <c r="K37" i="40"/>
  <c r="M37" i="40" s="1"/>
  <c r="K36" i="40"/>
  <c r="M36" i="40" s="1"/>
  <c r="K35" i="40"/>
  <c r="M35" i="40" s="1"/>
  <c r="K34" i="40"/>
  <c r="M34" i="40" s="1"/>
  <c r="K33" i="40"/>
  <c r="M33" i="40" s="1"/>
  <c r="K32" i="40"/>
  <c r="M32" i="40" s="1"/>
  <c r="K31" i="40"/>
  <c r="M31" i="40" s="1"/>
  <c r="K30" i="40"/>
  <c r="M30" i="40" s="1"/>
  <c r="K29" i="40"/>
  <c r="M29" i="40" s="1"/>
  <c r="K28" i="40"/>
  <c r="M28" i="40" s="1"/>
  <c r="K26" i="40"/>
  <c r="M26" i="40" s="1"/>
  <c r="K25" i="40"/>
  <c r="M25" i="40" s="1"/>
  <c r="K24" i="40"/>
  <c r="M24" i="40" s="1"/>
  <c r="K22" i="40"/>
  <c r="M22" i="40" s="1"/>
  <c r="K21" i="40"/>
  <c r="M21" i="40" s="1"/>
  <c r="K20" i="40"/>
  <c r="M20" i="40" s="1"/>
  <c r="K19" i="40"/>
  <c r="M19" i="40" s="1"/>
  <c r="K18" i="40"/>
  <c r="M18" i="40" s="1"/>
  <c r="K17" i="40"/>
  <c r="M17" i="40" s="1"/>
  <c r="K16" i="40"/>
  <c r="M16" i="40" s="1"/>
  <c r="K15" i="40"/>
  <c r="M15" i="40" s="1"/>
  <c r="M14" i="40"/>
  <c r="E10" i="15" l="1"/>
  <c r="E11" i="15" s="1"/>
  <c r="E18" i="15"/>
  <c r="M38" i="41"/>
  <c r="M38" i="42"/>
  <c r="M38" i="40"/>
  <c r="M45" i="42"/>
  <c r="M45" i="40"/>
  <c r="M45" i="41"/>
  <c r="M27" i="42"/>
  <c r="M27" i="40"/>
  <c r="M27" i="41"/>
  <c r="M13" i="41"/>
  <c r="M23" i="42"/>
  <c r="M23" i="41"/>
  <c r="M13" i="42"/>
  <c r="M23" i="40"/>
  <c r="C28" i="15" l="1"/>
  <c r="F28" i="15"/>
  <c r="C22" i="15"/>
  <c r="F22" i="15"/>
  <c r="M46" i="40"/>
  <c r="M46" i="41"/>
  <c r="M49" i="41" s="1"/>
  <c r="D23" i="15" s="1"/>
  <c r="M46" i="42"/>
  <c r="M49" i="42" s="1"/>
  <c r="D29" i="15" s="1"/>
  <c r="D24" i="15" l="1"/>
  <c r="F23" i="15"/>
  <c r="F24" i="15" s="1"/>
  <c r="D30" i="15"/>
  <c r="F29" i="15"/>
  <c r="F30" i="15" s="1"/>
  <c r="M49" i="40"/>
  <c r="D35" i="15" s="1"/>
  <c r="M43" i="12"/>
  <c r="M42" i="12"/>
  <c r="K40" i="12"/>
  <c r="M40" i="12" s="1"/>
  <c r="K39" i="12"/>
  <c r="M39" i="12" s="1"/>
  <c r="K37" i="12"/>
  <c r="M37" i="12" s="1"/>
  <c r="K36" i="12"/>
  <c r="M36" i="12" s="1"/>
  <c r="K35" i="12"/>
  <c r="M35" i="12" s="1"/>
  <c r="K34" i="12"/>
  <c r="M34" i="12" s="1"/>
  <c r="K33" i="12"/>
  <c r="M33" i="12" s="1"/>
  <c r="K32" i="12"/>
  <c r="M32" i="12" s="1"/>
  <c r="K31" i="12"/>
  <c r="M31" i="12" s="1"/>
  <c r="K30" i="12"/>
  <c r="M30" i="12" s="1"/>
  <c r="K29" i="12"/>
  <c r="M29" i="12" s="1"/>
  <c r="K28" i="12"/>
  <c r="M28" i="12" s="1"/>
  <c r="K26" i="12"/>
  <c r="M26" i="12" s="1"/>
  <c r="M25" i="12"/>
  <c r="K24" i="12"/>
  <c r="M24" i="12" s="1"/>
  <c r="K22" i="12"/>
  <c r="M22" i="12" s="1"/>
  <c r="K21" i="12"/>
  <c r="M21" i="12" s="1"/>
  <c r="K20" i="12"/>
  <c r="M20" i="12" s="1"/>
  <c r="K19" i="12"/>
  <c r="M19" i="12" s="1"/>
  <c r="K18" i="12"/>
  <c r="M18" i="12" s="1"/>
  <c r="M17" i="12"/>
  <c r="K16" i="12"/>
  <c r="M16" i="12" s="1"/>
  <c r="M15" i="12"/>
  <c r="M14" i="12"/>
  <c r="M11" i="12"/>
  <c r="N307" i="18"/>
  <c r="M307" i="18"/>
  <c r="L307" i="18"/>
  <c r="N306" i="18"/>
  <c r="M306" i="18"/>
  <c r="L306" i="18"/>
  <c r="N305" i="18"/>
  <c r="M305" i="18"/>
  <c r="L305" i="18"/>
  <c r="N304" i="18"/>
  <c r="M304" i="18"/>
  <c r="L304" i="18"/>
  <c r="N303" i="18"/>
  <c r="M303" i="18"/>
  <c r="L303" i="18"/>
  <c r="N302" i="18"/>
  <c r="M302" i="18"/>
  <c r="L302" i="18"/>
  <c r="N301" i="18"/>
  <c r="M301" i="18"/>
  <c r="L301" i="18"/>
  <c r="N300" i="18"/>
  <c r="M300" i="18"/>
  <c r="L300" i="18"/>
  <c r="N299" i="18"/>
  <c r="M299" i="18"/>
  <c r="L299" i="18"/>
  <c r="N298" i="18"/>
  <c r="M298" i="18"/>
  <c r="L298" i="18"/>
  <c r="N297" i="18"/>
  <c r="M297" i="18"/>
  <c r="L297" i="18"/>
  <c r="N296" i="18"/>
  <c r="M296" i="18"/>
  <c r="L296" i="18"/>
  <c r="N295" i="18"/>
  <c r="M295" i="18"/>
  <c r="L295" i="18"/>
  <c r="N294" i="18"/>
  <c r="M294" i="18"/>
  <c r="L294" i="18"/>
  <c r="N293" i="18"/>
  <c r="M293" i="18"/>
  <c r="L293" i="18"/>
  <c r="N292" i="18"/>
  <c r="M292" i="18"/>
  <c r="L292" i="18"/>
  <c r="N291" i="18"/>
  <c r="M291" i="18"/>
  <c r="L291" i="18"/>
  <c r="N290" i="18"/>
  <c r="M290" i="18"/>
  <c r="L290" i="18"/>
  <c r="N289" i="18"/>
  <c r="M289" i="18"/>
  <c r="L289" i="18"/>
  <c r="N288" i="18"/>
  <c r="M288" i="18"/>
  <c r="L288" i="18"/>
  <c r="N287" i="18"/>
  <c r="M287" i="18"/>
  <c r="L287" i="18"/>
  <c r="N286" i="18"/>
  <c r="M286" i="18"/>
  <c r="L286" i="18"/>
  <c r="N285" i="18"/>
  <c r="M285" i="18"/>
  <c r="L285" i="18"/>
  <c r="N284" i="18"/>
  <c r="M284" i="18"/>
  <c r="L284" i="18"/>
  <c r="N283" i="18"/>
  <c r="M283" i="18"/>
  <c r="L283" i="18"/>
  <c r="N282" i="18"/>
  <c r="M282" i="18"/>
  <c r="L282" i="18"/>
  <c r="N281" i="18"/>
  <c r="M281" i="18"/>
  <c r="L281" i="18"/>
  <c r="N280" i="18"/>
  <c r="M280" i="18"/>
  <c r="L280" i="18"/>
  <c r="N279" i="18"/>
  <c r="M279" i="18"/>
  <c r="L279" i="18"/>
  <c r="N278" i="18"/>
  <c r="M278" i="18"/>
  <c r="L278" i="18"/>
  <c r="N277" i="18"/>
  <c r="M277" i="18"/>
  <c r="L277" i="18"/>
  <c r="N276" i="18"/>
  <c r="M276" i="18"/>
  <c r="L276" i="18"/>
  <c r="N275" i="18"/>
  <c r="M275" i="18"/>
  <c r="L275" i="18"/>
  <c r="N274" i="18"/>
  <c r="M274" i="18"/>
  <c r="L274" i="18"/>
  <c r="N273" i="18"/>
  <c r="M273" i="18"/>
  <c r="L273" i="18"/>
  <c r="N272" i="18"/>
  <c r="M272" i="18"/>
  <c r="L272" i="18"/>
  <c r="N271" i="18"/>
  <c r="M271" i="18"/>
  <c r="L271" i="18"/>
  <c r="N270" i="18"/>
  <c r="M270" i="18"/>
  <c r="L270" i="18"/>
  <c r="N269" i="18"/>
  <c r="M269" i="18"/>
  <c r="L269" i="18"/>
  <c r="N268" i="18"/>
  <c r="M268" i="18"/>
  <c r="L268" i="18"/>
  <c r="N267" i="18"/>
  <c r="M267" i="18"/>
  <c r="L267" i="18"/>
  <c r="N266" i="18"/>
  <c r="M266" i="18"/>
  <c r="L266" i="18"/>
  <c r="N265" i="18"/>
  <c r="M265" i="18"/>
  <c r="L265" i="18"/>
  <c r="N264" i="18"/>
  <c r="M264" i="18"/>
  <c r="L264" i="18"/>
  <c r="N263" i="18"/>
  <c r="M263" i="18"/>
  <c r="L263" i="18"/>
  <c r="N262" i="18"/>
  <c r="M262" i="18"/>
  <c r="L262" i="18"/>
  <c r="N261" i="18"/>
  <c r="M261" i="18"/>
  <c r="L261" i="18"/>
  <c r="N260" i="18"/>
  <c r="M260" i="18"/>
  <c r="L260" i="18"/>
  <c r="N259" i="18"/>
  <c r="M259" i="18"/>
  <c r="L259" i="18"/>
  <c r="N258" i="18"/>
  <c r="M258" i="18"/>
  <c r="L258" i="18"/>
  <c r="N257" i="18"/>
  <c r="M257" i="18"/>
  <c r="L257" i="18"/>
  <c r="N256" i="18"/>
  <c r="M256" i="18"/>
  <c r="L256" i="18"/>
  <c r="N255" i="18"/>
  <c r="M255" i="18"/>
  <c r="L255" i="18"/>
  <c r="N254" i="18"/>
  <c r="M254" i="18"/>
  <c r="L254" i="18"/>
  <c r="N253" i="18"/>
  <c r="M253" i="18"/>
  <c r="L253" i="18"/>
  <c r="N252" i="18"/>
  <c r="M252" i="18"/>
  <c r="L252" i="18"/>
  <c r="N251" i="18"/>
  <c r="M251" i="18"/>
  <c r="L251" i="18"/>
  <c r="N250" i="18"/>
  <c r="M250" i="18"/>
  <c r="L250" i="18"/>
  <c r="N249" i="18"/>
  <c r="M249" i="18"/>
  <c r="L249" i="18"/>
  <c r="N248" i="18"/>
  <c r="M248" i="18"/>
  <c r="L248" i="18"/>
  <c r="N247" i="18"/>
  <c r="M247" i="18"/>
  <c r="L247" i="18"/>
  <c r="N246" i="18"/>
  <c r="M246" i="18"/>
  <c r="L246" i="18"/>
  <c r="N245" i="18"/>
  <c r="M245" i="18"/>
  <c r="L245" i="18"/>
  <c r="N244" i="18"/>
  <c r="M244" i="18"/>
  <c r="L244" i="18"/>
  <c r="N243" i="18"/>
  <c r="M243" i="18"/>
  <c r="L243" i="18"/>
  <c r="N242" i="18"/>
  <c r="M242" i="18"/>
  <c r="L242" i="18"/>
  <c r="N241" i="18"/>
  <c r="M241" i="18"/>
  <c r="L241" i="18"/>
  <c r="N240" i="18"/>
  <c r="M240" i="18"/>
  <c r="L240" i="18"/>
  <c r="N239" i="18"/>
  <c r="M239" i="18"/>
  <c r="L239" i="18"/>
  <c r="N238" i="18"/>
  <c r="M238" i="18"/>
  <c r="L238" i="18"/>
  <c r="N237" i="18"/>
  <c r="M237" i="18"/>
  <c r="L237" i="18"/>
  <c r="N236" i="18"/>
  <c r="M236" i="18"/>
  <c r="L236" i="18"/>
  <c r="N235" i="18"/>
  <c r="M235" i="18"/>
  <c r="L235" i="18"/>
  <c r="N234" i="18"/>
  <c r="M234" i="18"/>
  <c r="L234" i="18"/>
  <c r="N233" i="18"/>
  <c r="M233" i="18"/>
  <c r="L233" i="18"/>
  <c r="N232" i="18"/>
  <c r="M232" i="18"/>
  <c r="L232" i="18"/>
  <c r="N231" i="18"/>
  <c r="M231" i="18"/>
  <c r="L231" i="18"/>
  <c r="N230" i="18"/>
  <c r="M230" i="18"/>
  <c r="L230" i="18"/>
  <c r="N229" i="18"/>
  <c r="M229" i="18"/>
  <c r="L229" i="18"/>
  <c r="N228" i="18"/>
  <c r="M228" i="18"/>
  <c r="L228" i="18"/>
  <c r="N227" i="18"/>
  <c r="M227" i="18"/>
  <c r="L227" i="18"/>
  <c r="N226" i="18"/>
  <c r="M226" i="18"/>
  <c r="L226" i="18"/>
  <c r="N225" i="18"/>
  <c r="M225" i="18"/>
  <c r="L225" i="18"/>
  <c r="N224" i="18"/>
  <c r="M224" i="18"/>
  <c r="L224" i="18"/>
  <c r="N223" i="18"/>
  <c r="M223" i="18"/>
  <c r="L223" i="18"/>
  <c r="N222" i="18"/>
  <c r="M222" i="18"/>
  <c r="L222" i="18"/>
  <c r="N221" i="18"/>
  <c r="M221" i="18"/>
  <c r="L221" i="18"/>
  <c r="N220" i="18"/>
  <c r="M220" i="18"/>
  <c r="L220" i="18"/>
  <c r="N219" i="18"/>
  <c r="M219" i="18"/>
  <c r="L219" i="18"/>
  <c r="N218" i="18"/>
  <c r="M218" i="18"/>
  <c r="L218" i="18"/>
  <c r="N217" i="18"/>
  <c r="M217" i="18"/>
  <c r="L217" i="18"/>
  <c r="N216" i="18"/>
  <c r="M216" i="18"/>
  <c r="L216" i="18"/>
  <c r="N215" i="18"/>
  <c r="M215" i="18"/>
  <c r="L215" i="18"/>
  <c r="N214" i="18"/>
  <c r="M214" i="18"/>
  <c r="L214" i="18"/>
  <c r="N213" i="18"/>
  <c r="M213" i="18"/>
  <c r="L213" i="18"/>
  <c r="N212" i="18"/>
  <c r="M212" i="18"/>
  <c r="L212" i="18"/>
  <c r="N211" i="18"/>
  <c r="M211" i="18"/>
  <c r="L211" i="18"/>
  <c r="N210" i="18"/>
  <c r="M210" i="18"/>
  <c r="L210" i="18"/>
  <c r="N209" i="18"/>
  <c r="M209" i="18"/>
  <c r="L209" i="18"/>
  <c r="N208" i="18"/>
  <c r="M208" i="18"/>
  <c r="L208" i="18"/>
  <c r="N207" i="18"/>
  <c r="M207" i="18"/>
  <c r="L207" i="18"/>
  <c r="N206" i="18"/>
  <c r="M206" i="18"/>
  <c r="L206" i="18"/>
  <c r="N205" i="18"/>
  <c r="M205" i="18"/>
  <c r="L205" i="18"/>
  <c r="N204" i="18"/>
  <c r="M204" i="18"/>
  <c r="L204" i="18"/>
  <c r="N203" i="18"/>
  <c r="M203" i="18"/>
  <c r="L203" i="18"/>
  <c r="N202" i="18"/>
  <c r="M202" i="18"/>
  <c r="L202" i="18"/>
  <c r="N201" i="18"/>
  <c r="M201" i="18"/>
  <c r="L201" i="18"/>
  <c r="N200" i="18"/>
  <c r="M200" i="18"/>
  <c r="L200" i="18"/>
  <c r="N199" i="18"/>
  <c r="M199" i="18"/>
  <c r="L199" i="18"/>
  <c r="N198" i="18"/>
  <c r="M198" i="18"/>
  <c r="L198" i="18"/>
  <c r="N197" i="18"/>
  <c r="M197" i="18"/>
  <c r="L197" i="18"/>
  <c r="N196" i="18"/>
  <c r="M196" i="18"/>
  <c r="L196" i="18"/>
  <c r="N195" i="18"/>
  <c r="M195" i="18"/>
  <c r="L195" i="18"/>
  <c r="N194" i="18"/>
  <c r="M194" i="18"/>
  <c r="L194" i="18"/>
  <c r="N193" i="18"/>
  <c r="M193" i="18"/>
  <c r="L193" i="18"/>
  <c r="N192" i="18"/>
  <c r="M192" i="18"/>
  <c r="L192" i="18"/>
  <c r="N191" i="18"/>
  <c r="M191" i="18"/>
  <c r="L191" i="18"/>
  <c r="N190" i="18"/>
  <c r="M190" i="18"/>
  <c r="L190" i="18"/>
  <c r="N189" i="18"/>
  <c r="M189" i="18"/>
  <c r="L189" i="18"/>
  <c r="N188" i="18"/>
  <c r="M188" i="18"/>
  <c r="L188" i="18"/>
  <c r="N187" i="18"/>
  <c r="M187" i="18"/>
  <c r="L187" i="18"/>
  <c r="N186" i="18"/>
  <c r="M186" i="18"/>
  <c r="L186" i="18"/>
  <c r="N185" i="18"/>
  <c r="M185" i="18"/>
  <c r="L185" i="18"/>
  <c r="N184" i="18"/>
  <c r="M184" i="18"/>
  <c r="L184" i="18"/>
  <c r="N183" i="18"/>
  <c r="M183" i="18"/>
  <c r="L183" i="18"/>
  <c r="N182" i="18"/>
  <c r="M182" i="18"/>
  <c r="L182" i="18"/>
  <c r="N181" i="18"/>
  <c r="M181" i="18"/>
  <c r="L181" i="18"/>
  <c r="N180" i="18"/>
  <c r="M180" i="18"/>
  <c r="L180" i="18"/>
  <c r="N179" i="18"/>
  <c r="M179" i="18"/>
  <c r="L179" i="18"/>
  <c r="N178" i="18"/>
  <c r="M178" i="18"/>
  <c r="L178" i="18"/>
  <c r="N177" i="18"/>
  <c r="M177" i="18"/>
  <c r="L177" i="18"/>
  <c r="N176" i="18"/>
  <c r="M176" i="18"/>
  <c r="L176" i="18"/>
  <c r="N175" i="18"/>
  <c r="M175" i="18"/>
  <c r="L175" i="18"/>
  <c r="N174" i="18"/>
  <c r="M174" i="18"/>
  <c r="L174" i="18"/>
  <c r="N173" i="18"/>
  <c r="M173" i="18"/>
  <c r="L173" i="18"/>
  <c r="N172" i="18"/>
  <c r="M172" i="18"/>
  <c r="L172" i="18"/>
  <c r="N171" i="18"/>
  <c r="M171" i="18"/>
  <c r="L171" i="18"/>
  <c r="N170" i="18"/>
  <c r="M170" i="18"/>
  <c r="L170" i="18"/>
  <c r="N169" i="18"/>
  <c r="M169" i="18"/>
  <c r="L169" i="18"/>
  <c r="N168" i="18"/>
  <c r="M168" i="18"/>
  <c r="L168" i="18"/>
  <c r="N167" i="18"/>
  <c r="M167" i="18"/>
  <c r="L167" i="18"/>
  <c r="N166" i="18"/>
  <c r="M166" i="18"/>
  <c r="L166" i="18"/>
  <c r="N165" i="18"/>
  <c r="M165" i="18"/>
  <c r="L165" i="18"/>
  <c r="N164" i="18"/>
  <c r="M164" i="18"/>
  <c r="L164" i="18"/>
  <c r="N163" i="18"/>
  <c r="M163" i="18"/>
  <c r="L163" i="18"/>
  <c r="N162" i="18"/>
  <c r="M162" i="18"/>
  <c r="L162" i="18"/>
  <c r="N161" i="18"/>
  <c r="M161" i="18"/>
  <c r="L161" i="18"/>
  <c r="N160" i="18"/>
  <c r="M160" i="18"/>
  <c r="L160" i="18"/>
  <c r="N159" i="18"/>
  <c r="M159" i="18"/>
  <c r="L159" i="18"/>
  <c r="N158" i="18"/>
  <c r="M158" i="18"/>
  <c r="L158" i="18"/>
  <c r="N157" i="18"/>
  <c r="M157" i="18"/>
  <c r="L157" i="18"/>
  <c r="N156" i="18"/>
  <c r="M156" i="18"/>
  <c r="L156" i="18"/>
  <c r="N155" i="18"/>
  <c r="M155" i="18"/>
  <c r="L155" i="18"/>
  <c r="N154" i="18"/>
  <c r="M154" i="18"/>
  <c r="L154" i="18"/>
  <c r="N153" i="18"/>
  <c r="M153" i="18"/>
  <c r="L153" i="18"/>
  <c r="N152" i="18"/>
  <c r="M152" i="18"/>
  <c r="L152" i="18"/>
  <c r="N151" i="18"/>
  <c r="M151" i="18"/>
  <c r="L151" i="18"/>
  <c r="N150" i="18"/>
  <c r="M150" i="18"/>
  <c r="L150" i="18"/>
  <c r="N149" i="18"/>
  <c r="M149" i="18"/>
  <c r="L149" i="18"/>
  <c r="N148" i="18"/>
  <c r="M148" i="18"/>
  <c r="L148" i="18"/>
  <c r="N147" i="18"/>
  <c r="M147" i="18"/>
  <c r="L147" i="18"/>
  <c r="N146" i="18"/>
  <c r="M146" i="18"/>
  <c r="L146" i="18"/>
  <c r="N145" i="18"/>
  <c r="M145" i="18"/>
  <c r="L145" i="18"/>
  <c r="N144" i="18"/>
  <c r="M144" i="18"/>
  <c r="L144" i="18"/>
  <c r="N143" i="18"/>
  <c r="M143" i="18"/>
  <c r="L143" i="18"/>
  <c r="N142" i="18"/>
  <c r="M142" i="18"/>
  <c r="L142" i="18"/>
  <c r="N141" i="18"/>
  <c r="M141" i="18"/>
  <c r="L141" i="18"/>
  <c r="N140" i="18"/>
  <c r="M140" i="18"/>
  <c r="L140" i="18"/>
  <c r="N139" i="18"/>
  <c r="M139" i="18"/>
  <c r="L139" i="18"/>
  <c r="N138" i="18"/>
  <c r="M138" i="18"/>
  <c r="L138" i="18"/>
  <c r="N137" i="18"/>
  <c r="M137" i="18"/>
  <c r="L137" i="18"/>
  <c r="N136" i="18"/>
  <c r="M136" i="18"/>
  <c r="L136" i="18"/>
  <c r="N135" i="18"/>
  <c r="M135" i="18"/>
  <c r="L135" i="18"/>
  <c r="N134" i="18"/>
  <c r="M134" i="18"/>
  <c r="L134" i="18"/>
  <c r="N133" i="18"/>
  <c r="M133" i="18"/>
  <c r="L133" i="18"/>
  <c r="N132" i="18"/>
  <c r="M132" i="18"/>
  <c r="L132" i="18"/>
  <c r="N131" i="18"/>
  <c r="M131" i="18"/>
  <c r="L131" i="18"/>
  <c r="N130" i="18"/>
  <c r="M130" i="18"/>
  <c r="L130" i="18"/>
  <c r="N129" i="18"/>
  <c r="M129" i="18"/>
  <c r="L129" i="18"/>
  <c r="N128" i="18"/>
  <c r="M128" i="18"/>
  <c r="L128" i="18"/>
  <c r="N127" i="18"/>
  <c r="M127" i="18"/>
  <c r="L127" i="18"/>
  <c r="N126" i="18"/>
  <c r="M126" i="18"/>
  <c r="L126" i="18"/>
  <c r="N125" i="18"/>
  <c r="M125" i="18"/>
  <c r="L125" i="18"/>
  <c r="N124" i="18"/>
  <c r="M124" i="18"/>
  <c r="L124" i="18"/>
  <c r="N123" i="18"/>
  <c r="M123" i="18"/>
  <c r="L123" i="18"/>
  <c r="N122" i="18"/>
  <c r="M122" i="18"/>
  <c r="L122" i="18"/>
  <c r="N121" i="18"/>
  <c r="M121" i="18"/>
  <c r="L121" i="18"/>
  <c r="N120" i="18"/>
  <c r="M120" i="18"/>
  <c r="L120" i="18"/>
  <c r="N119" i="18"/>
  <c r="M119" i="18"/>
  <c r="L119" i="18"/>
  <c r="N118" i="18"/>
  <c r="M118" i="18"/>
  <c r="L118" i="18"/>
  <c r="N117" i="18"/>
  <c r="M117" i="18"/>
  <c r="L117" i="18"/>
  <c r="N116" i="18"/>
  <c r="M116" i="18"/>
  <c r="L116" i="18"/>
  <c r="N115" i="18"/>
  <c r="M115" i="18"/>
  <c r="L115" i="18"/>
  <c r="N114" i="18"/>
  <c r="M114" i="18"/>
  <c r="L114" i="18"/>
  <c r="N113" i="18"/>
  <c r="M113" i="18"/>
  <c r="L113" i="18"/>
  <c r="N112" i="18"/>
  <c r="M112" i="18"/>
  <c r="L112" i="18"/>
  <c r="N111" i="18"/>
  <c r="M111" i="18"/>
  <c r="L111" i="18"/>
  <c r="N110" i="18"/>
  <c r="M110" i="18"/>
  <c r="L110" i="18"/>
  <c r="N109" i="18"/>
  <c r="M109" i="18"/>
  <c r="L109" i="18"/>
  <c r="N108" i="18"/>
  <c r="M108" i="18"/>
  <c r="L108" i="18"/>
  <c r="N107" i="18"/>
  <c r="M107" i="18"/>
  <c r="L107" i="18"/>
  <c r="N106" i="18"/>
  <c r="M106" i="18"/>
  <c r="L106" i="18"/>
  <c r="N105" i="18"/>
  <c r="M105" i="18"/>
  <c r="L105" i="18"/>
  <c r="N104" i="18"/>
  <c r="M104" i="18"/>
  <c r="L104" i="18"/>
  <c r="N103" i="18"/>
  <c r="M103" i="18"/>
  <c r="L103" i="18"/>
  <c r="N102" i="18"/>
  <c r="M102" i="18"/>
  <c r="L102" i="18"/>
  <c r="N101" i="18"/>
  <c r="M101" i="18"/>
  <c r="L101" i="18"/>
  <c r="N100" i="18"/>
  <c r="M100" i="18"/>
  <c r="L100" i="18"/>
  <c r="N99" i="18"/>
  <c r="M99" i="18"/>
  <c r="L99" i="18"/>
  <c r="N98" i="18"/>
  <c r="M98" i="18"/>
  <c r="L98" i="18"/>
  <c r="N97" i="18"/>
  <c r="M97" i="18"/>
  <c r="L97" i="18"/>
  <c r="N96" i="18"/>
  <c r="M96" i="18"/>
  <c r="L96" i="18"/>
  <c r="N95" i="18"/>
  <c r="M95" i="18"/>
  <c r="L95" i="18"/>
  <c r="N94" i="18"/>
  <c r="M94" i="18"/>
  <c r="L94" i="18"/>
  <c r="N93" i="18"/>
  <c r="M93" i="18"/>
  <c r="L93" i="18"/>
  <c r="N92" i="18"/>
  <c r="M92" i="18"/>
  <c r="L92" i="18"/>
  <c r="N91" i="18"/>
  <c r="M91" i="18"/>
  <c r="L91" i="18"/>
  <c r="N90" i="18"/>
  <c r="M90" i="18"/>
  <c r="L90" i="18"/>
  <c r="N89" i="18"/>
  <c r="M89" i="18"/>
  <c r="L89" i="18"/>
  <c r="N88" i="18"/>
  <c r="M88" i="18"/>
  <c r="L88" i="18"/>
  <c r="N87" i="18"/>
  <c r="M87" i="18"/>
  <c r="L87" i="18"/>
  <c r="N86" i="18"/>
  <c r="M86" i="18"/>
  <c r="L86" i="18"/>
  <c r="N85" i="18"/>
  <c r="M85" i="18"/>
  <c r="L85" i="18"/>
  <c r="N84" i="18"/>
  <c r="M84" i="18"/>
  <c r="L84" i="18"/>
  <c r="N83" i="18"/>
  <c r="M83" i="18"/>
  <c r="L83" i="18"/>
  <c r="N82" i="18"/>
  <c r="M82" i="18"/>
  <c r="L82" i="18"/>
  <c r="N81" i="18"/>
  <c r="M81" i="18"/>
  <c r="L81" i="18"/>
  <c r="N80" i="18"/>
  <c r="M80" i="18"/>
  <c r="L80" i="18"/>
  <c r="N79" i="18"/>
  <c r="M79" i="18"/>
  <c r="L79" i="18"/>
  <c r="N78" i="18"/>
  <c r="M78" i="18"/>
  <c r="L78" i="18"/>
  <c r="N77" i="18"/>
  <c r="M77" i="18"/>
  <c r="L77" i="18"/>
  <c r="N76" i="18"/>
  <c r="M76" i="18"/>
  <c r="L76" i="18"/>
  <c r="N75" i="18"/>
  <c r="M75" i="18"/>
  <c r="L75" i="18"/>
  <c r="N74" i="18"/>
  <c r="M74" i="18"/>
  <c r="L74" i="18"/>
  <c r="N73" i="18"/>
  <c r="M73" i="18"/>
  <c r="L73" i="18"/>
  <c r="N72" i="18"/>
  <c r="M72" i="18"/>
  <c r="L72" i="18"/>
  <c r="N71" i="18"/>
  <c r="M71" i="18"/>
  <c r="L71" i="18"/>
  <c r="N70" i="18"/>
  <c r="M70" i="18"/>
  <c r="L70" i="18"/>
  <c r="N69" i="18"/>
  <c r="M69" i="18"/>
  <c r="L69" i="18"/>
  <c r="N68" i="18"/>
  <c r="M68" i="18"/>
  <c r="L68" i="18"/>
  <c r="N67" i="18"/>
  <c r="M67" i="18"/>
  <c r="L67" i="18"/>
  <c r="N66" i="18"/>
  <c r="M66" i="18"/>
  <c r="L66" i="18"/>
  <c r="N65" i="18"/>
  <c r="M65" i="18"/>
  <c r="L65" i="18"/>
  <c r="N64" i="18"/>
  <c r="M64" i="18"/>
  <c r="L64" i="18"/>
  <c r="N63" i="18"/>
  <c r="M63" i="18"/>
  <c r="L63" i="18"/>
  <c r="N62" i="18"/>
  <c r="M62" i="18"/>
  <c r="L62" i="18"/>
  <c r="N61" i="18"/>
  <c r="M61" i="18"/>
  <c r="L61" i="18"/>
  <c r="N60" i="18"/>
  <c r="M60" i="18"/>
  <c r="L60" i="18"/>
  <c r="N59" i="18"/>
  <c r="M59" i="18"/>
  <c r="L59" i="18"/>
  <c r="N58" i="18"/>
  <c r="M58" i="18"/>
  <c r="L58" i="18"/>
  <c r="N57" i="18"/>
  <c r="M57" i="18"/>
  <c r="L57" i="18"/>
  <c r="N56" i="18"/>
  <c r="M56" i="18"/>
  <c r="L56" i="18"/>
  <c r="N55" i="18"/>
  <c r="M55" i="18"/>
  <c r="L55" i="18"/>
  <c r="N54" i="18"/>
  <c r="M54" i="18"/>
  <c r="L54" i="18"/>
  <c r="N53" i="18"/>
  <c r="M53" i="18"/>
  <c r="L53" i="18"/>
  <c r="N52" i="18"/>
  <c r="M52" i="18"/>
  <c r="L52" i="18"/>
  <c r="N51" i="18"/>
  <c r="M51" i="18"/>
  <c r="L51" i="18"/>
  <c r="N50" i="18"/>
  <c r="M50" i="18"/>
  <c r="L50" i="18"/>
  <c r="N49" i="18"/>
  <c r="M49" i="18"/>
  <c r="L49" i="18"/>
  <c r="N48" i="18"/>
  <c r="M48" i="18"/>
  <c r="L48" i="18"/>
  <c r="N47" i="18"/>
  <c r="M47" i="18"/>
  <c r="L47" i="18"/>
  <c r="N46" i="18"/>
  <c r="M46" i="18"/>
  <c r="L46" i="18"/>
  <c r="N45" i="18"/>
  <c r="M45" i="18"/>
  <c r="L45" i="18"/>
  <c r="N44" i="18"/>
  <c r="M44" i="18"/>
  <c r="L44" i="18"/>
  <c r="N43" i="18"/>
  <c r="M43" i="18"/>
  <c r="L43" i="18"/>
  <c r="N42" i="18"/>
  <c r="M42" i="18"/>
  <c r="L42" i="18"/>
  <c r="N41" i="18"/>
  <c r="M41" i="18"/>
  <c r="L41" i="18"/>
  <c r="N40" i="18"/>
  <c r="M40" i="18"/>
  <c r="L40" i="18"/>
  <c r="N39" i="18"/>
  <c r="M39" i="18"/>
  <c r="L39" i="18"/>
  <c r="N38" i="18"/>
  <c r="M38" i="18"/>
  <c r="L38" i="18"/>
  <c r="N37" i="18"/>
  <c r="M37" i="18"/>
  <c r="L37" i="18"/>
  <c r="N36" i="18"/>
  <c r="M36" i="18"/>
  <c r="L36" i="18"/>
  <c r="N35" i="18"/>
  <c r="M35" i="18"/>
  <c r="L35" i="18"/>
  <c r="N34" i="18"/>
  <c r="M34" i="18"/>
  <c r="L34" i="18"/>
  <c r="N33" i="18"/>
  <c r="M33" i="18"/>
  <c r="L33" i="18"/>
  <c r="N32" i="18"/>
  <c r="M32" i="18"/>
  <c r="L32" i="18"/>
  <c r="N31" i="18"/>
  <c r="M31" i="18"/>
  <c r="L31" i="18"/>
  <c r="N30" i="18"/>
  <c r="M30" i="18"/>
  <c r="L30" i="18"/>
  <c r="N29" i="18"/>
  <c r="M29" i="18"/>
  <c r="L29" i="18"/>
  <c r="N28" i="18"/>
  <c r="M28" i="18"/>
  <c r="L28" i="18"/>
  <c r="N27" i="18"/>
  <c r="M27" i="18"/>
  <c r="L27" i="18"/>
  <c r="N26" i="18"/>
  <c r="M26" i="18"/>
  <c r="L26" i="18"/>
  <c r="N25" i="18"/>
  <c r="M25" i="18"/>
  <c r="L25" i="18"/>
  <c r="N24" i="18"/>
  <c r="M24" i="18"/>
  <c r="L24" i="18"/>
  <c r="N23" i="18"/>
  <c r="M23" i="18"/>
  <c r="L23" i="18"/>
  <c r="N22" i="18"/>
  <c r="M22" i="18"/>
  <c r="L22" i="18"/>
  <c r="N21" i="18"/>
  <c r="M21" i="18"/>
  <c r="L21" i="18"/>
  <c r="N20" i="18"/>
  <c r="M20" i="18"/>
  <c r="L20" i="18"/>
  <c r="N19" i="18"/>
  <c r="M19" i="18"/>
  <c r="L19" i="18"/>
  <c r="N18" i="18"/>
  <c r="M18" i="18"/>
  <c r="L18" i="18"/>
  <c r="N17" i="18"/>
  <c r="M17" i="18"/>
  <c r="L17" i="18"/>
  <c r="N16" i="18"/>
  <c r="M16" i="18"/>
  <c r="L16" i="18"/>
  <c r="N15" i="18"/>
  <c r="M15" i="18"/>
  <c r="L15" i="18"/>
  <c r="N14" i="18"/>
  <c r="M14" i="18"/>
  <c r="L14" i="18"/>
  <c r="B51" i="4"/>
  <c r="C7" i="7" s="1"/>
  <c r="G67" i="5"/>
  <c r="F35" i="15" l="1"/>
  <c r="F36" i="15" s="1"/>
  <c r="M45" i="12"/>
  <c r="O26" i="18"/>
  <c r="O28" i="18"/>
  <c r="O34" i="18"/>
  <c r="O38" i="18"/>
  <c r="O42" i="18"/>
  <c r="O46" i="18"/>
  <c r="O50" i="18"/>
  <c r="O54" i="18"/>
  <c r="O58" i="18"/>
  <c r="O62" i="18"/>
  <c r="O66" i="18"/>
  <c r="O68" i="18"/>
  <c r="O72" i="18"/>
  <c r="O74" i="18"/>
  <c r="O78" i="18"/>
  <c r="O82" i="18"/>
  <c r="O86" i="18"/>
  <c r="O94" i="18"/>
  <c r="O98" i="18"/>
  <c r="O104" i="18"/>
  <c r="O112" i="18"/>
  <c r="O134" i="18"/>
  <c r="O30" i="18"/>
  <c r="O32" i="18"/>
  <c r="O36" i="18"/>
  <c r="O40" i="18"/>
  <c r="O44" i="18"/>
  <c r="O48" i="18"/>
  <c r="O52" i="18"/>
  <c r="O56" i="18"/>
  <c r="O60" i="18"/>
  <c r="O64" i="18"/>
  <c r="O70" i="18"/>
  <c r="O76" i="18"/>
  <c r="O80" i="18"/>
  <c r="O84" i="18"/>
  <c r="O88" i="18"/>
  <c r="O92" i="18"/>
  <c r="O96" i="18"/>
  <c r="O100" i="18"/>
  <c r="O102" i="18"/>
  <c r="O106" i="18"/>
  <c r="O108" i="18"/>
  <c r="O110" i="18"/>
  <c r="O114" i="18"/>
  <c r="O116" i="18"/>
  <c r="O118" i="18"/>
  <c r="O120" i="18"/>
  <c r="O122" i="18"/>
  <c r="O124" i="18"/>
  <c r="O126" i="18"/>
  <c r="O128" i="18"/>
  <c r="O130" i="18"/>
  <c r="O132" i="18"/>
  <c r="O136" i="18"/>
  <c r="O138" i="18"/>
  <c r="O140" i="18"/>
  <c r="O142" i="18"/>
  <c r="O144" i="18"/>
  <c r="O146" i="18"/>
  <c r="O148" i="18"/>
  <c r="O150" i="18"/>
  <c r="O152" i="18"/>
  <c r="O154" i="18"/>
  <c r="O156" i="18"/>
  <c r="O158" i="18"/>
  <c r="O160" i="18"/>
  <c r="O162" i="18"/>
  <c r="O164" i="18"/>
  <c r="O166" i="18"/>
  <c r="O168" i="18"/>
  <c r="O170" i="18"/>
  <c r="O172" i="18"/>
  <c r="O174" i="18"/>
  <c r="O176" i="18"/>
  <c r="O178" i="18"/>
  <c r="O180" i="18"/>
  <c r="O182" i="18"/>
  <c r="O184" i="18"/>
  <c r="O186" i="18"/>
  <c r="O188" i="18"/>
  <c r="O190" i="18"/>
  <c r="O192" i="18"/>
  <c r="O194" i="18"/>
  <c r="O196" i="18"/>
  <c r="O198" i="18"/>
  <c r="O200" i="18"/>
  <c r="O202" i="18"/>
  <c r="O204" i="18"/>
  <c r="O206" i="18"/>
  <c r="O208" i="18"/>
  <c r="O210" i="18"/>
  <c r="O212" i="18"/>
  <c r="O214" i="18"/>
  <c r="O216" i="18"/>
  <c r="O218" i="18"/>
  <c r="O220" i="18"/>
  <c r="O222" i="18"/>
  <c r="O224" i="18"/>
  <c r="O226" i="18"/>
  <c r="O228" i="18"/>
  <c r="O230" i="18"/>
  <c r="O232" i="18"/>
  <c r="O234" i="18"/>
  <c r="O236" i="18"/>
  <c r="O238" i="18"/>
  <c r="O240" i="18"/>
  <c r="O242" i="18"/>
  <c r="O244" i="18"/>
  <c r="O246" i="18"/>
  <c r="O248" i="18"/>
  <c r="O250" i="18"/>
  <c r="O252" i="18"/>
  <c r="O254" i="18"/>
  <c r="O256" i="18"/>
  <c r="O258" i="18"/>
  <c r="O260" i="18"/>
  <c r="O262" i="18"/>
  <c r="O264" i="18"/>
  <c r="O266" i="18"/>
  <c r="O268" i="18"/>
  <c r="O270" i="18"/>
  <c r="O272" i="18"/>
  <c r="O274" i="18"/>
  <c r="O276" i="18"/>
  <c r="O278" i="18"/>
  <c r="O280" i="18"/>
  <c r="O282" i="18"/>
  <c r="O284" i="18"/>
  <c r="O286" i="18"/>
  <c r="O288" i="18"/>
  <c r="O290" i="18"/>
  <c r="O292" i="18"/>
  <c r="O294" i="18"/>
  <c r="O296" i="18"/>
  <c r="O298" i="18"/>
  <c r="O300" i="18"/>
  <c r="O302" i="18"/>
  <c r="O304" i="18"/>
  <c r="O306" i="18"/>
  <c r="O25" i="18"/>
  <c r="O90" i="18"/>
  <c r="O24" i="18"/>
  <c r="O27" i="18"/>
  <c r="O29" i="18"/>
  <c r="O31" i="18"/>
  <c r="O33" i="18"/>
  <c r="O35" i="18"/>
  <c r="O37" i="18"/>
  <c r="O39" i="18"/>
  <c r="O41" i="18"/>
  <c r="O43" i="18"/>
  <c r="O45" i="18"/>
  <c r="O47" i="18"/>
  <c r="O49" i="18"/>
  <c r="O51" i="18"/>
  <c r="O53" i="18"/>
  <c r="O55" i="18"/>
  <c r="O57" i="18"/>
  <c r="O59" i="18"/>
  <c r="O61" i="18"/>
  <c r="O63" i="18"/>
  <c r="O65" i="18"/>
  <c r="O67" i="18"/>
  <c r="O69" i="18"/>
  <c r="O71" i="18"/>
  <c r="O73" i="18"/>
  <c r="O75" i="18"/>
  <c r="O77" i="18"/>
  <c r="O79" i="18"/>
  <c r="O81" i="18"/>
  <c r="O83" i="18"/>
  <c r="O85" i="18"/>
  <c r="O87" i="18"/>
  <c r="O89" i="18"/>
  <c r="O91" i="18"/>
  <c r="O93" i="18"/>
  <c r="O95" i="18"/>
  <c r="O97" i="18"/>
  <c r="O99" i="18"/>
  <c r="O101" i="18"/>
  <c r="O103" i="18"/>
  <c r="O105" i="18"/>
  <c r="O107" i="18"/>
  <c r="O109" i="18"/>
  <c r="O111" i="18"/>
  <c r="O113" i="18"/>
  <c r="O115" i="18"/>
  <c r="O117" i="18"/>
  <c r="O119" i="18"/>
  <c r="O121" i="18"/>
  <c r="O123" i="18"/>
  <c r="O125" i="18"/>
  <c r="O127" i="18"/>
  <c r="O129" i="18"/>
  <c r="O131" i="18"/>
  <c r="O133" i="18"/>
  <c r="O135" i="18"/>
  <c r="O137" i="18"/>
  <c r="O139" i="18"/>
  <c r="O141" i="18"/>
  <c r="O143" i="18"/>
  <c r="O145" i="18"/>
  <c r="O147" i="18"/>
  <c r="O149" i="18"/>
  <c r="O151" i="18"/>
  <c r="O153" i="18"/>
  <c r="O155" i="18"/>
  <c r="O157" i="18"/>
  <c r="O159" i="18"/>
  <c r="O161" i="18"/>
  <c r="O163" i="18"/>
  <c r="O165" i="18"/>
  <c r="O167" i="18"/>
  <c r="O169" i="18"/>
  <c r="O171" i="18"/>
  <c r="O173" i="18"/>
  <c r="O175" i="18"/>
  <c r="O177" i="18"/>
  <c r="O179" i="18"/>
  <c r="O181" i="18"/>
  <c r="O183" i="18"/>
  <c r="O185" i="18"/>
  <c r="O187" i="18"/>
  <c r="O189" i="18"/>
  <c r="O191" i="18"/>
  <c r="O193" i="18"/>
  <c r="O195" i="18"/>
  <c r="O197" i="18"/>
  <c r="O199" i="18"/>
  <c r="O201" i="18"/>
  <c r="O203" i="18"/>
  <c r="O205" i="18"/>
  <c r="O207" i="18"/>
  <c r="O209" i="18"/>
  <c r="O211" i="18"/>
  <c r="O213" i="18"/>
  <c r="O215" i="18"/>
  <c r="O217" i="18"/>
  <c r="O219" i="18"/>
  <c r="O221" i="18"/>
  <c r="O223" i="18"/>
  <c r="O225" i="18"/>
  <c r="O227" i="18"/>
  <c r="O229" i="18"/>
  <c r="O231" i="18"/>
  <c r="O233" i="18"/>
  <c r="O235" i="18"/>
  <c r="O237" i="18"/>
  <c r="O239" i="18"/>
  <c r="O241" i="18"/>
  <c r="O243" i="18"/>
  <c r="O245" i="18"/>
  <c r="O247" i="18"/>
  <c r="O249" i="18"/>
  <c r="O251" i="18"/>
  <c r="O253" i="18"/>
  <c r="O255" i="18"/>
  <c r="O257" i="18"/>
  <c r="O259" i="18"/>
  <c r="O261" i="18"/>
  <c r="O263" i="18"/>
  <c r="O265" i="18"/>
  <c r="O267" i="18"/>
  <c r="O269" i="18"/>
  <c r="O271" i="18"/>
  <c r="O273" i="18"/>
  <c r="O275" i="18"/>
  <c r="O277" i="18"/>
  <c r="O279" i="18"/>
  <c r="O281" i="18"/>
  <c r="O283" i="18"/>
  <c r="O285" i="18"/>
  <c r="O287" i="18"/>
  <c r="O289" i="18"/>
  <c r="O291" i="18"/>
  <c r="O293" i="18"/>
  <c r="O295" i="18"/>
  <c r="O297" i="18"/>
  <c r="O299" i="18"/>
  <c r="O301" i="18"/>
  <c r="O303" i="18"/>
  <c r="O305" i="18"/>
  <c r="O307" i="18"/>
  <c r="O16" i="18"/>
  <c r="O18" i="18"/>
  <c r="O20" i="18"/>
  <c r="O22" i="18"/>
  <c r="O19" i="18"/>
  <c r="O21" i="18"/>
  <c r="O23" i="18"/>
  <c r="O17" i="18"/>
  <c r="O15" i="18"/>
  <c r="G6" i="40"/>
  <c r="G6" i="42"/>
  <c r="G6" i="41"/>
  <c r="M12" i="12"/>
  <c r="M13" i="12" s="1"/>
  <c r="O14" i="18"/>
  <c r="C5" i="15"/>
  <c r="G6" i="12"/>
  <c r="F7" i="18"/>
  <c r="M23" i="12"/>
  <c r="M38" i="12"/>
  <c r="M27" i="12"/>
  <c r="D16" i="15" l="1"/>
  <c r="F16" i="15" s="1"/>
  <c r="M46" i="12"/>
  <c r="S15" i="7"/>
  <c r="M48" i="12"/>
  <c r="D9" i="15" l="1"/>
  <c r="C9" i="15" s="1"/>
  <c r="F94" i="4"/>
  <c r="L94" i="4" s="1"/>
  <c r="C16" i="15"/>
  <c r="C94" i="4" s="1"/>
  <c r="X15" i="7"/>
  <c r="S16" i="7"/>
  <c r="M49" i="12"/>
  <c r="D17" i="15" s="1"/>
  <c r="F17" i="15" s="1"/>
  <c r="F18" i="15" s="1"/>
  <c r="D10" i="15" l="1"/>
  <c r="D11" i="15" s="1"/>
  <c r="C17" i="15"/>
  <c r="C18" i="15" s="1"/>
  <c r="C35" i="15"/>
  <c r="C36" i="15" s="1"/>
  <c r="D36" i="15"/>
  <c r="C23" i="15"/>
  <c r="C24" i="15" s="1"/>
  <c r="D18" i="15" l="1"/>
  <c r="C29" i="15"/>
  <c r="C30" i="15" s="1"/>
  <c r="F95" i="4"/>
  <c r="L95" i="4" s="1"/>
  <c r="C10" i="15" l="1"/>
  <c r="C11" i="15" s="1"/>
  <c r="L96" i="4"/>
  <c r="L97" i="4" s="1"/>
  <c r="F96" i="4"/>
  <c r="C95" i="4"/>
  <c r="C96" i="4" s="1"/>
  <c r="C5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s>
  <commentList>
    <comment ref="O40" authorId="0" shapeId="0" xr:uid="{61248AAA-5945-4F1A-9141-1FFD61A088DE}">
      <text>
        <r>
          <rPr>
            <sz val="12"/>
            <color indexed="81"/>
            <rFont val="MS P ゴシック"/>
            <family val="3"/>
            <charset val="128"/>
          </rPr>
          <t>マイナスの値を入力すること</t>
        </r>
      </text>
    </comment>
    <comment ref="O41" authorId="0" shapeId="0" xr:uid="{2C75244A-6626-4007-99DE-31EA3B886198}">
      <text>
        <r>
          <rPr>
            <sz val="12"/>
            <color indexed="81"/>
            <rFont val="MS P ゴシック"/>
            <family val="3"/>
            <charset val="128"/>
          </rPr>
          <t>マイナスの値を入力すること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s>
  <commentList>
    <comment ref="I9" authorId="0" shapeId="0" xr:uid="{73A43A72-724B-4E81-9A25-B7D5FADD001F}">
      <text>
        <r>
          <rPr>
            <b/>
            <sz val="12"/>
            <color indexed="81"/>
            <rFont val="MS P ゴシック"/>
            <family val="3"/>
            <charset val="128"/>
          </rPr>
          <t>公募要領P33,Ｐ34参照</t>
        </r>
      </text>
    </comment>
    <comment ref="K13" authorId="0" shapeId="0" xr:uid="{1703D7DC-8E46-4036-AFAD-41AC31C9D9BE}">
      <text>
        <r>
          <rPr>
            <b/>
            <sz val="12"/>
            <color indexed="81"/>
            <rFont val="MS P ゴシック"/>
            <family val="3"/>
            <charset val="128"/>
          </rPr>
          <t>該当なしの場合、入力不要</t>
        </r>
      </text>
    </comment>
    <comment ref="P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Q13" authorId="1" shapeId="0" xr:uid="{F144FCD4-CA05-4901-ACB0-8CA74D040200}">
      <text>
        <r>
          <rPr>
            <b/>
            <sz val="12"/>
            <color indexed="81"/>
            <rFont val="MS P ゴシック"/>
            <family val="3"/>
            <charset val="128"/>
          </rPr>
          <t>冷房時の値</t>
        </r>
      </text>
    </comment>
    <comment ref="AK13" authorId="1" shapeId="0" xr:uid="{B84CC9CB-42FC-4B4F-9B2D-F6760C2189CB}">
      <text>
        <r>
          <rPr>
            <b/>
            <sz val="12"/>
            <color indexed="81"/>
            <rFont val="MS P ゴシック"/>
            <family val="3"/>
            <charset val="128"/>
          </rPr>
          <t>6．家庭用蓄電ｼｽﾃﾑ明細で算出した金額を転記すること</t>
        </r>
      </text>
    </comment>
    <comment ref="AM13" authorId="1" shapeId="0" xr:uid="{7EA6D991-2A66-4AF0-9656-8AF7D7222E30}">
      <text>
        <r>
          <rPr>
            <b/>
            <sz val="12"/>
            <color indexed="81"/>
            <rFont val="MS P ゴシック"/>
            <family val="3"/>
            <charset val="128"/>
          </rPr>
          <t>10-1.費用明細（専有部）に入力した設備名を転記すること</t>
        </r>
      </text>
    </comment>
    <comment ref="AP13" authorId="1" shapeId="0" xr:uid="{D4206E97-E4D0-49E3-BFBD-40CD778F099E}">
      <text>
        <r>
          <rPr>
            <b/>
            <sz val="12"/>
            <color indexed="81"/>
            <rFont val="MS P ゴシック"/>
            <family val="3"/>
            <charset val="128"/>
          </rPr>
          <t>10-1.費用明細（専有部）に入力した設備名を転記すること</t>
        </r>
      </text>
    </comment>
    <comment ref="AS13" authorId="1" shapeId="0" xr:uid="{81337546-305E-4A47-B56D-28FC4BB33BF8}">
      <text>
        <r>
          <rPr>
            <b/>
            <sz val="12"/>
            <color indexed="81"/>
            <rFont val="MS P ゴシック"/>
            <family val="3"/>
            <charset val="128"/>
          </rPr>
          <t>10-1.費用明細（専有部）に入力した設備名を転記すること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8C77C0B7-1D14-431D-B6A5-4FE18C4395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50C96CB7-8765-4BC3-ABDD-7866EEBB83A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A7F88CFD-FAF6-4970-8DC9-056B3E03618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58A66D16-712E-4813-A646-35BDD6B66F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BE0625C2-47D3-44C0-87E2-7A57E3B0118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A0321194-8DD3-42F3-AD23-0B1A69626F2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E77A9A9C-9FFC-4B51-86F9-61494BEFF657}">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3B9FE79F-C269-45AB-A79F-7D0FF1B6BCD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0" authorId="0" shapeId="0" xr:uid="{EAE89770-05A7-4D06-81A8-94E673F769D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0" authorId="0" shapeId="0" xr:uid="{0ECA02DB-F9F6-4022-9020-2692B393C8B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0" authorId="0" shapeId="0" xr:uid="{96792AEF-8E4F-4B9E-94AE-A7D7914BDF5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0" authorId="0" shapeId="0" xr:uid="{E93CCB5A-2C8A-4E6E-BC5D-302A8440F46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<sst xmlns="http://schemas.openxmlformats.org/spreadsheetml/2006/main" count="2416" uniqueCount="974">
  <si>
    <t>基礎情報</t>
    <rPh sb="0" eb="2">
      <t>キソ</t>
    </rPh>
    <rPh sb="2" eb="4">
      <t>ジョウホウ</t>
    </rPh>
    <phoneticPr fontId="6"/>
  </si>
  <si>
    <t>補助事業の名称</t>
    <rPh sb="0" eb="2">
      <t>ホジョ</t>
    </rPh>
    <rPh sb="2" eb="4">
      <t>ジギョウ</t>
    </rPh>
    <rPh sb="5" eb="7">
      <t>メイショウ</t>
    </rPh>
    <phoneticPr fontId="7"/>
  </si>
  <si>
    <t>高層ZEH-M支援事業</t>
    <rPh sb="0" eb="2">
      <t>コウソウ</t>
    </rPh>
    <rPh sb="7" eb="9">
      <t>シエン</t>
    </rPh>
    <rPh sb="9" eb="11">
      <t>ジギョウ</t>
    </rPh>
    <phoneticPr fontId="6"/>
  </si>
  <si>
    <t>事業期間区分</t>
    <rPh sb="0" eb="2">
      <t>ジギョウ</t>
    </rPh>
    <rPh sb="2" eb="4">
      <t>キカン</t>
    </rPh>
    <rPh sb="4" eb="6">
      <t>クブン</t>
    </rPh>
    <phoneticPr fontId="7"/>
  </si>
  <si>
    <t xml:space="preserve"> </t>
  </si>
  <si>
    <t>事業着手予定日</t>
    <rPh sb="0" eb="2">
      <t>ジギョウ</t>
    </rPh>
    <rPh sb="2" eb="4">
      <t>チャクシュ</t>
    </rPh>
    <rPh sb="4" eb="6">
      <t>ヨテイ</t>
    </rPh>
    <rPh sb="6" eb="7">
      <t>ビ</t>
    </rPh>
    <phoneticPr fontId="7"/>
  </si>
  <si>
    <t>当該年度事業完了予定日</t>
    <rPh sb="0" eb="2">
      <t>トウガイ</t>
    </rPh>
    <rPh sb="2" eb="4">
      <t>ネンド</t>
    </rPh>
    <rPh sb="4" eb="6">
      <t>ジギョウ</t>
    </rPh>
    <rPh sb="6" eb="8">
      <t>カンリョウ</t>
    </rPh>
    <rPh sb="8" eb="10">
      <t>ヨテイ</t>
    </rPh>
    <rPh sb="10" eb="11">
      <t>ビ</t>
    </rPh>
    <phoneticPr fontId="7"/>
  </si>
  <si>
    <t>申請者１</t>
    <rPh sb="0" eb="3">
      <t>シンセイシャ</t>
    </rPh>
    <phoneticPr fontId="7"/>
  </si>
  <si>
    <t>申請者名（ふりがな）</t>
    <rPh sb="0" eb="3">
      <t>シンセイシャ</t>
    </rPh>
    <phoneticPr fontId="7"/>
  </si>
  <si>
    <t>ひらがなで入力</t>
    <rPh sb="5" eb="7">
      <t>ニュウリョク</t>
    </rPh>
    <phoneticPr fontId="6"/>
  </si>
  <si>
    <t>申請者名（法人名、氏名）</t>
    <rPh sb="0" eb="3">
      <t>シンセイシャ</t>
    </rPh>
    <rPh sb="5" eb="7">
      <t>ホウジン</t>
    </rPh>
    <rPh sb="7" eb="8">
      <t>メイ</t>
    </rPh>
    <rPh sb="9" eb="11">
      <t>シメイ</t>
    </rPh>
    <phoneticPr fontId="7"/>
  </si>
  <si>
    <t>申請者名（法人名または氏名）を入力</t>
    <rPh sb="0" eb="3">
      <t>シンセイシャ</t>
    </rPh>
    <rPh sb="3" eb="4">
      <t>メイ</t>
    </rPh>
    <rPh sb="5" eb="7">
      <t>ホウジン</t>
    </rPh>
    <rPh sb="7" eb="8">
      <t>メイ</t>
    </rPh>
    <rPh sb="11" eb="13">
      <t>シメイ</t>
    </rPh>
    <rPh sb="15" eb="17">
      <t>ニュウリョク</t>
    </rPh>
    <phoneticPr fontId="6"/>
  </si>
  <si>
    <t>役職名</t>
    <rPh sb="0" eb="3">
      <t>ヤクショクメイ</t>
    </rPh>
    <phoneticPr fontId="7"/>
  </si>
  <si>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6"/>
  </si>
  <si>
    <t>氏名（ふりがな）</t>
    <rPh sb="0" eb="2">
      <t>シメイ</t>
    </rPh>
    <phoneticPr fontId="7"/>
  </si>
  <si>
    <t>申請者が法人の場合入力不要</t>
    <rPh sb="0" eb="3">
      <t>シンセイシャ</t>
    </rPh>
    <rPh sb="4" eb="6">
      <t>ホウジン</t>
    </rPh>
    <rPh sb="7" eb="9">
      <t>バアイ</t>
    </rPh>
    <rPh sb="9" eb="11">
      <t>ニュウリョク</t>
    </rPh>
    <rPh sb="11" eb="13">
      <t>フヨウ</t>
    </rPh>
    <phoneticPr fontId="6"/>
  </si>
  <si>
    <t>所在地</t>
    <rPh sb="0" eb="3">
      <t>ショザイチ</t>
    </rPh>
    <phoneticPr fontId="7"/>
  </si>
  <si>
    <t>郵便番号</t>
    <rPh sb="0" eb="4">
      <t>ユウビンバンゴウ</t>
    </rPh>
    <phoneticPr fontId="7"/>
  </si>
  <si>
    <t>電話番号</t>
    <rPh sb="0" eb="2">
      <t>デンワ</t>
    </rPh>
    <rPh sb="2" eb="4">
      <t>バンゴウ</t>
    </rPh>
    <phoneticPr fontId="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</si>
  <si>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6"/>
  </si>
  <si>
    <t>メールアドレス（個人申請のみ）</t>
    <rPh sb="8" eb="10">
      <t>コジン</t>
    </rPh>
    <rPh sb="10" eb="12">
      <t>シンセイ</t>
    </rPh>
    <phoneticPr fontId="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</si>
  <si>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6"/>
  </si>
  <si>
    <t>13桁（国税庁｜法人番号公表サイト参照）</t>
    <rPh sb="2" eb="3">
      <t>ケタ</t>
    </rPh>
    <rPh sb="4" eb="7">
      <t>コクゼイチョウ</t>
    </rPh>
    <rPh sb="8" eb="10">
      <t>ホウジン</t>
    </rPh>
    <rPh sb="10" eb="12">
      <t>バンゴウ</t>
    </rPh>
    <rPh sb="12" eb="14">
      <t>コウヒョウ</t>
    </rPh>
    <rPh sb="17" eb="19">
      <t>サンショウ</t>
    </rPh>
    <phoneticPr fontId="6"/>
  </si>
  <si>
    <t>申請者２</t>
    <rPh sb="0" eb="3">
      <t>シンセイシャ</t>
    </rPh>
    <phoneticPr fontId="7"/>
  </si>
  <si>
    <t>代表者</t>
    <rPh sb="0" eb="3">
      <t>ダイヒョウシャ</t>
    </rPh>
    <phoneticPr fontId="7"/>
  </si>
  <si>
    <t>登録情報</t>
    <rPh sb="0" eb="2">
      <t>トウロク</t>
    </rPh>
    <rPh sb="2" eb="4">
      <t>ジョウホウ</t>
    </rPh>
    <phoneticPr fontId="7"/>
  </si>
  <si>
    <t>登録名称</t>
  </si>
  <si>
    <t>登録番号</t>
    <rPh sb="0" eb="2">
      <t>トウロク</t>
    </rPh>
    <rPh sb="2" eb="4">
      <t>バンゴウ</t>
    </rPh>
    <phoneticPr fontId="7"/>
  </si>
  <si>
    <t>登録状況</t>
    <rPh sb="0" eb="2">
      <t>トウロク</t>
    </rPh>
    <rPh sb="2" eb="4">
      <t>ジョウキョウ</t>
    </rPh>
    <phoneticPr fontId="7"/>
  </si>
  <si>
    <t>申請者１
担当者情報</t>
    <rPh sb="0" eb="3">
      <t>シンセイシャ</t>
    </rPh>
    <rPh sb="5" eb="8">
      <t>タントウシャ</t>
    </rPh>
    <rPh sb="8" eb="10">
      <t>ジョウホウ</t>
    </rPh>
    <phoneticPr fontId="6"/>
  </si>
  <si>
    <t>代表担当者</t>
    <rPh sb="0" eb="2">
      <t>ダイヒョウ</t>
    </rPh>
    <rPh sb="2" eb="5">
      <t>タントウシャ</t>
    </rPh>
    <phoneticPr fontId="7"/>
  </si>
  <si>
    <t>担当者</t>
    <rPh sb="0" eb="3">
      <t>タントウシャ</t>
    </rPh>
    <phoneticPr fontId="7"/>
  </si>
  <si>
    <t>所属</t>
    <rPh sb="0" eb="2">
      <t>ショゾク</t>
    </rPh>
    <phoneticPr fontId="7"/>
  </si>
  <si>
    <t>記載事項がない場合は「－」を入力すること</t>
    <rPh sb="0" eb="2">
      <t>キサイ</t>
    </rPh>
    <rPh sb="2" eb="4">
      <t>ジコウ</t>
    </rPh>
    <rPh sb="7" eb="9">
      <t>バアイ</t>
    </rPh>
    <rPh sb="14" eb="16">
      <t>ニュウリョク</t>
    </rPh>
    <phoneticPr fontId="6"/>
  </si>
  <si>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6"/>
  </si>
  <si>
    <t>連絡先</t>
    <rPh sb="0" eb="3">
      <t>レンラクサキ</t>
    </rPh>
    <phoneticPr fontId="7"/>
  </si>
  <si>
    <t>入力必須</t>
    <rPh sb="0" eb="2">
      <t>ニュウリョク</t>
    </rPh>
    <rPh sb="2" eb="4">
      <t>ヒッス</t>
    </rPh>
    <phoneticPr fontId="6"/>
  </si>
  <si>
    <t>携帯番号</t>
    <rPh sb="0" eb="2">
      <t>ケイタイ</t>
    </rPh>
    <rPh sb="2" eb="4">
      <t>バンゴウ</t>
    </rPh>
    <phoneticPr fontId="7"/>
  </si>
  <si>
    <t>キャリアメール（携帯メール）は入力不可</t>
    <rPh sb="8" eb="10">
      <t>ケイタイ</t>
    </rPh>
    <rPh sb="15" eb="17">
      <t>ニュウリョク</t>
    </rPh>
    <rPh sb="17" eb="19">
      <t>フカ</t>
    </rPh>
    <phoneticPr fontId="6"/>
  </si>
  <si>
    <t>申請者２
担当者情報</t>
    <rPh sb="0" eb="3">
      <t>シンセイシャ</t>
    </rPh>
    <rPh sb="5" eb="8">
      <t>タントウシャ</t>
    </rPh>
    <rPh sb="8" eb="10">
      <t>ジョウホウ</t>
    </rPh>
    <phoneticPr fontId="6"/>
  </si>
  <si>
    <t>申請者１
事業実績</t>
    <rPh sb="0" eb="3">
      <t>シンセイシャ</t>
    </rPh>
    <rPh sb="5" eb="7">
      <t>ジギョウ</t>
    </rPh>
    <rPh sb="7" eb="9">
      <t>ジッセキ</t>
    </rPh>
    <phoneticPr fontId="6"/>
  </si>
  <si>
    <t>事業報告期間（始点）</t>
    <rPh sb="0" eb="2">
      <t>ジギョウ</t>
    </rPh>
    <rPh sb="2" eb="4">
      <t>ホウコク</t>
    </rPh>
    <rPh sb="4" eb="6">
      <t>キカン</t>
    </rPh>
    <rPh sb="7" eb="9">
      <t>シテン</t>
    </rPh>
    <phoneticPr fontId="7"/>
  </si>
  <si>
    <t>　</t>
  </si>
  <si>
    <t>直近1年間の事業実績について入力すること（西暦で入力）</t>
    <rPh sb="0" eb="2">
      <t>チョッキン</t>
    </rPh>
    <rPh sb="3" eb="5">
      <t>ネンカン</t>
    </rPh>
    <rPh sb="6" eb="8">
      <t>ジギョウ</t>
    </rPh>
    <rPh sb="8" eb="10">
      <t>ジッセキ</t>
    </rPh>
    <rPh sb="14" eb="16">
      <t>ニュウリョク</t>
    </rPh>
    <rPh sb="21" eb="23">
      <t>セイレキ</t>
    </rPh>
    <rPh sb="24" eb="26">
      <t>ニュウリョク</t>
    </rPh>
    <phoneticPr fontId="6"/>
  </si>
  <si>
    <t>事業報告期間（終点）</t>
    <rPh sb="0" eb="2">
      <t>ジギョウ</t>
    </rPh>
    <rPh sb="2" eb="4">
      <t>ホウコク</t>
    </rPh>
    <rPh sb="4" eb="6">
      <t>キカン</t>
    </rPh>
    <rPh sb="7" eb="9">
      <t>シュウテン</t>
    </rPh>
    <phoneticPr fontId="7"/>
  </si>
  <si>
    <t>※財務諸表等の提出は3期分</t>
    <rPh sb="1" eb="3">
      <t>ザイム</t>
    </rPh>
    <rPh sb="3" eb="5">
      <t>ショヒョウ</t>
    </rPh>
    <rPh sb="5" eb="6">
      <t>トウ</t>
    </rPh>
    <rPh sb="7" eb="9">
      <t>テイシュツ</t>
    </rPh>
    <rPh sb="11" eb="12">
      <t>キ</t>
    </rPh>
    <rPh sb="12" eb="13">
      <t>ブン</t>
    </rPh>
    <phoneticPr fontId="6"/>
  </si>
  <si>
    <t>資産合計（円）</t>
    <rPh sb="0" eb="2">
      <t>シサン</t>
    </rPh>
    <rPh sb="2" eb="4">
      <t>ゴウケイ</t>
    </rPh>
    <rPh sb="5" eb="6">
      <t>エン</t>
    </rPh>
    <phoneticPr fontId="7"/>
  </si>
  <si>
    <t>負債合計（円）</t>
    <rPh sb="0" eb="2">
      <t>フサイ</t>
    </rPh>
    <rPh sb="2" eb="4">
      <t>ゴウケイ</t>
    </rPh>
    <rPh sb="5" eb="6">
      <t>エン</t>
    </rPh>
    <phoneticPr fontId="7"/>
  </si>
  <si>
    <t>純資産合計（円）</t>
    <rPh sb="0" eb="3">
      <t>ジュンシサン</t>
    </rPh>
    <rPh sb="3" eb="5">
      <t>ゴウケイ</t>
    </rPh>
    <rPh sb="6" eb="7">
      <t>エン</t>
    </rPh>
    <phoneticPr fontId="7"/>
  </si>
  <si>
    <t>売上高（円）</t>
    <rPh sb="0" eb="2">
      <t>ウリアゲ</t>
    </rPh>
    <rPh sb="2" eb="3">
      <t>ダカ</t>
    </rPh>
    <rPh sb="4" eb="5">
      <t>エン</t>
    </rPh>
    <phoneticPr fontId="7"/>
  </si>
  <si>
    <t>経常利益（円）</t>
    <rPh sb="0" eb="2">
      <t>ケイツネ</t>
    </rPh>
    <rPh sb="2" eb="4">
      <t>リエキ</t>
    </rPh>
    <rPh sb="5" eb="6">
      <t>エン</t>
    </rPh>
    <phoneticPr fontId="7"/>
  </si>
  <si>
    <t>当期純利益（円）</t>
    <rPh sb="0" eb="2">
      <t>トウキ</t>
    </rPh>
    <rPh sb="2" eb="5">
      <t>ジュンリエキ</t>
    </rPh>
    <rPh sb="6" eb="7">
      <t>エン</t>
    </rPh>
    <phoneticPr fontId="7"/>
  </si>
  <si>
    <t>申請者２
事業実績</t>
    <rPh sb="0" eb="3">
      <t>シンセイシャ</t>
    </rPh>
    <rPh sb="5" eb="7">
      <t>ジギョウ</t>
    </rPh>
    <rPh sb="7" eb="9">
      <t>ジッセキ</t>
    </rPh>
    <phoneticPr fontId="6"/>
  </si>
  <si>
    <t>他の補助金への申請有無</t>
    <rPh sb="0" eb="1">
      <t>ホカ</t>
    </rPh>
    <rPh sb="2" eb="5">
      <t>ホジョキン</t>
    </rPh>
    <rPh sb="7" eb="9">
      <t>シンセイ</t>
    </rPh>
    <rPh sb="9" eb="11">
      <t>ウム</t>
    </rPh>
    <phoneticPr fontId="7"/>
  </si>
  <si>
    <t>他の補助金への申請有無をプルダウンリストより選択すること</t>
    <rPh sb="0" eb="1">
      <t>ホカ</t>
    </rPh>
    <rPh sb="2" eb="5">
      <t>ホジョキン</t>
    </rPh>
    <rPh sb="7" eb="9">
      <t>シンセイ</t>
    </rPh>
    <rPh sb="9" eb="11">
      <t>ウム</t>
    </rPh>
    <rPh sb="22" eb="24">
      <t>センタク</t>
    </rPh>
    <phoneticPr fontId="6"/>
  </si>
  <si>
    <t>他の補助金名</t>
    <rPh sb="0" eb="1">
      <t>ホカ</t>
    </rPh>
    <rPh sb="2" eb="5">
      <t>ホジョキン</t>
    </rPh>
    <rPh sb="5" eb="6">
      <t>メイ</t>
    </rPh>
    <phoneticPr fontId="7"/>
  </si>
  <si>
    <t>同上</t>
    <rPh sb="0" eb="2">
      <t>ドウジョウ</t>
    </rPh>
    <phoneticPr fontId="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</si>
  <si>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6"/>
  </si>
  <si>
    <t>抵当権設定予定</t>
    <rPh sb="0" eb="3">
      <t>テイトウケン</t>
    </rPh>
    <rPh sb="3" eb="5">
      <t>セッテイ</t>
    </rPh>
    <rPh sb="5" eb="7">
      <t>ヨテイ</t>
    </rPh>
    <phoneticPr fontId="7"/>
  </si>
  <si>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</si>
  <si>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</si>
  <si>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２．全体概要</t>
    <rPh sb="2" eb="4">
      <t>ゼンタイ</t>
    </rPh>
    <rPh sb="4" eb="6">
      <t>ガイヨウ</t>
    </rPh>
    <phoneticPr fontId="6"/>
  </si>
  <si>
    <t>❶　申請者概要</t>
    <rPh sb="2" eb="4">
      <t>シンセイ</t>
    </rPh>
    <rPh sb="4" eb="5">
      <t>シャ</t>
    </rPh>
    <phoneticPr fontId="7"/>
  </si>
  <si>
    <t>事業期間区分</t>
  </si>
  <si>
    <t>高層ＺＥＨ-Ｍ支援事業</t>
    <rPh sb="0" eb="2">
      <t>コウソウ</t>
    </rPh>
    <rPh sb="7" eb="9">
      <t>シエン</t>
    </rPh>
    <rPh sb="9" eb="11">
      <t>ジギョウ</t>
    </rPh>
    <phoneticPr fontId="6"/>
  </si>
  <si>
    <t>申請者名</t>
    <rPh sb="0" eb="3">
      <t>シンセイシャ</t>
    </rPh>
    <rPh sb="2" eb="3">
      <t>シャ</t>
    </rPh>
    <rPh sb="3" eb="4">
      <t>メイ</t>
    </rPh>
    <phoneticPr fontId="7"/>
  </si>
  <si>
    <t>登録名称</t>
    <rPh sb="0" eb="2">
      <t>トウロク</t>
    </rPh>
    <rPh sb="2" eb="4">
      <t>メイショウ</t>
    </rPh>
    <phoneticPr fontId="7"/>
  </si>
  <si>
    <t>〒</t>
  </si>
  <si>
    <t>-</t>
  </si>
  <si>
    <t>建物用途</t>
    <rPh sb="0" eb="2">
      <t>タテモノ</t>
    </rPh>
    <rPh sb="2" eb="4">
      <t>ヨウト</t>
    </rPh>
    <phoneticPr fontId="6"/>
  </si>
  <si>
    <t>構　造</t>
    <rPh sb="0" eb="1">
      <t>カマエ</t>
    </rPh>
    <rPh sb="2" eb="3">
      <t>ゾウ</t>
    </rPh>
    <phoneticPr fontId="6"/>
  </si>
  <si>
    <t>地域区分</t>
    <rPh sb="0" eb="2">
      <t>チイキ</t>
    </rPh>
    <rPh sb="2" eb="4">
      <t>クブン</t>
    </rPh>
    <phoneticPr fontId="7"/>
  </si>
  <si>
    <t>住戸数</t>
    <rPh sb="0" eb="2">
      <t>ジュウコ</t>
    </rPh>
    <rPh sb="2" eb="3">
      <t>スウ</t>
    </rPh>
    <phoneticPr fontId="7"/>
  </si>
  <si>
    <t>戸</t>
    <rPh sb="0" eb="1">
      <t>コ</t>
    </rPh>
    <phoneticPr fontId="7"/>
  </si>
  <si>
    <t>全体床面積</t>
    <rPh sb="0" eb="2">
      <t>ゼンタイ</t>
    </rPh>
    <rPh sb="2" eb="3">
      <t>ユカ</t>
    </rPh>
    <rPh sb="3" eb="5">
      <t>メンセキ</t>
    </rPh>
    <phoneticPr fontId="6"/>
  </si>
  <si>
    <t>㎡</t>
  </si>
  <si>
    <t>住戸
平均
床面積</t>
    <rPh sb="0" eb="2">
      <t>ジュウコ</t>
    </rPh>
    <rPh sb="3" eb="5">
      <t>ヘイキン</t>
    </rPh>
    <rPh sb="6" eb="9">
      <t>ユカメンセキ</t>
    </rPh>
    <phoneticPr fontId="6"/>
  </si>
  <si>
    <t>階数</t>
    <rPh sb="0" eb="2">
      <t>カイスウ</t>
    </rPh>
    <phoneticPr fontId="7"/>
  </si>
  <si>
    <t>全体</t>
    <rPh sb="0" eb="2">
      <t>ゼンタイ</t>
    </rPh>
    <phoneticPr fontId="7"/>
  </si>
  <si>
    <t>地下</t>
    <rPh sb="0" eb="2">
      <t>チカ</t>
    </rPh>
    <phoneticPr fontId="7"/>
  </si>
  <si>
    <t>階</t>
    <rPh sb="0" eb="1">
      <t>カイ</t>
    </rPh>
    <phoneticPr fontId="7"/>
  </si>
  <si>
    <t>地上</t>
    <rPh sb="0" eb="2">
      <t>チジョウ</t>
    </rPh>
    <phoneticPr fontId="7"/>
  </si>
  <si>
    <t>住宅部分</t>
    <rPh sb="0" eb="2">
      <t>ジュウタク</t>
    </rPh>
    <rPh sb="2" eb="4">
      <t>ブブン</t>
    </rPh>
    <phoneticPr fontId="7"/>
  </si>
  <si>
    <t>層</t>
    <rPh sb="0" eb="1">
      <t>ソウ</t>
    </rPh>
    <phoneticPr fontId="7"/>
  </si>
  <si>
    <t>住宅外用途部分</t>
    <rPh sb="0" eb="2">
      <t>ジュウタク</t>
    </rPh>
    <rPh sb="2" eb="3">
      <t>ガイ</t>
    </rPh>
    <rPh sb="3" eb="5">
      <t>ヨウト</t>
    </rPh>
    <rPh sb="5" eb="7">
      <t>ブブン</t>
    </rPh>
    <phoneticPr fontId="7"/>
  </si>
  <si>
    <t>住戸平均</t>
    <rPh sb="0" eb="2">
      <t>ジュウコ</t>
    </rPh>
    <rPh sb="2" eb="4">
      <t>ヘイキン</t>
    </rPh>
    <phoneticPr fontId="7"/>
  </si>
  <si>
    <t>最大</t>
    <rPh sb="0" eb="2">
      <t>サイダイ</t>
    </rPh>
    <phoneticPr fontId="7"/>
  </si>
  <si>
    <t>最小</t>
    <rPh sb="0" eb="1">
      <t>サイ</t>
    </rPh>
    <rPh sb="1" eb="2">
      <t>ショウ</t>
    </rPh>
    <phoneticPr fontId="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</si>
  <si>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</si>
  <si>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7"/>
  </si>
  <si>
    <t>８地域における要件</t>
    <rPh sb="1" eb="3">
      <t>チイキ</t>
    </rPh>
    <rPh sb="7" eb="9">
      <t>ヨウケン</t>
    </rPh>
    <phoneticPr fontId="6"/>
  </si>
  <si>
    <t>通風の積極利用</t>
    <rPh sb="0" eb="2">
      <t>ツウフウ</t>
    </rPh>
    <rPh sb="3" eb="5">
      <t>セッキョク</t>
    </rPh>
    <rPh sb="5" eb="7">
      <t>リヨウ</t>
    </rPh>
    <phoneticPr fontId="6"/>
  </si>
  <si>
    <t>効果的な日射遮蔽</t>
    <rPh sb="0" eb="3">
      <t>コウカテキ</t>
    </rPh>
    <rPh sb="4" eb="6">
      <t>ニッシャ</t>
    </rPh>
    <rPh sb="6" eb="8">
      <t>シャヘイ</t>
    </rPh>
    <phoneticPr fontId="6"/>
  </si>
  <si>
    <t>最上階の屋上断熱強化</t>
    <rPh sb="0" eb="2">
      <t>サイジョウ</t>
    </rPh>
    <rPh sb="2" eb="3">
      <t>カイ</t>
    </rPh>
    <rPh sb="4" eb="6">
      <t>オクジョウ</t>
    </rPh>
    <rPh sb="6" eb="8">
      <t>ダンネツ</t>
    </rPh>
    <rPh sb="8" eb="10">
      <t>キョウカ</t>
    </rPh>
    <phoneticPr fontId="6"/>
  </si>
  <si>
    <t>屋上緑化、壁面緑化</t>
    <rPh sb="0" eb="2">
      <t>オクジョウ</t>
    </rPh>
    <rPh sb="2" eb="4">
      <t>リョッカ</t>
    </rPh>
    <rPh sb="5" eb="7">
      <t>ヘキメン</t>
    </rPh>
    <rPh sb="7" eb="9">
      <t>リョッカ</t>
    </rPh>
    <phoneticPr fontId="6"/>
  </si>
  <si>
    <t>その他</t>
    <rPh sb="2" eb="3">
      <t>タ</t>
    </rPh>
    <phoneticPr fontId="6"/>
  </si>
  <si>
    <t>太陽光パネル
の設置の有無</t>
    <rPh sb="0" eb="3">
      <t>タイヨウコウ</t>
    </rPh>
    <rPh sb="8" eb="10">
      <t>セッチ</t>
    </rPh>
    <rPh sb="11" eb="13">
      <t>ウム</t>
    </rPh>
    <phoneticPr fontId="7"/>
  </si>
  <si>
    <t>公称最大
出力の合計</t>
    <rPh sb="0" eb="2">
      <t>コウショウ</t>
    </rPh>
    <rPh sb="2" eb="4">
      <t>サイダイ</t>
    </rPh>
    <rPh sb="5" eb="7">
      <t>シュツリョク</t>
    </rPh>
    <rPh sb="8" eb="10">
      <t>ゴウケイ</t>
    </rPh>
    <phoneticPr fontId="6"/>
  </si>
  <si>
    <t>分配方法</t>
    <rPh sb="0" eb="2">
      <t>ブンパイ</t>
    </rPh>
    <rPh sb="2" eb="4">
      <t>ホウホウ</t>
    </rPh>
    <phoneticPr fontId="7"/>
  </si>
  <si>
    <t>専有部住戸配分数</t>
    <rPh sb="0" eb="2">
      <t>センユウ</t>
    </rPh>
    <rPh sb="2" eb="3">
      <t>ブ</t>
    </rPh>
    <rPh sb="3" eb="5">
      <t>ジュウコ</t>
    </rPh>
    <rPh sb="5" eb="7">
      <t>ハイブン</t>
    </rPh>
    <rPh sb="7" eb="8">
      <t>スウ</t>
    </rPh>
    <phoneticPr fontId="6"/>
  </si>
  <si>
    <t>容量の合計</t>
    <rPh sb="0" eb="2">
      <t>ヨウリョウ</t>
    </rPh>
    <rPh sb="3" eb="5">
      <t>ゴウケイ</t>
    </rPh>
    <phoneticPr fontId="6"/>
  </si>
  <si>
    <t>供給住戸割合</t>
    <rPh sb="0" eb="2">
      <t>キョウキュウ</t>
    </rPh>
    <rPh sb="2" eb="4">
      <t>ジュウコ</t>
    </rPh>
    <rPh sb="4" eb="6">
      <t>ワリアイ</t>
    </rPh>
    <phoneticPr fontId="6"/>
  </si>
  <si>
    <t>共用部</t>
    <rPh sb="0" eb="2">
      <t>キョウヨウ</t>
    </rPh>
    <rPh sb="2" eb="3">
      <t>ブ</t>
    </rPh>
    <phoneticPr fontId="6"/>
  </si>
  <si>
    <t>設備用途区分</t>
    <rPh sb="0" eb="2">
      <t>セツビ</t>
    </rPh>
    <rPh sb="2" eb="4">
      <t>ヨウト</t>
    </rPh>
    <rPh sb="4" eb="6">
      <t>クブン</t>
    </rPh>
    <phoneticPr fontId="7"/>
  </si>
  <si>
    <t>一次エネルギー消費量</t>
    <rPh sb="0" eb="2">
      <t>イチジ</t>
    </rPh>
    <rPh sb="7" eb="10">
      <t>ショウヒリョウ</t>
    </rPh>
    <phoneticPr fontId="7"/>
  </si>
  <si>
    <t>専有部</t>
    <rPh sb="0" eb="2">
      <t>センユウ</t>
    </rPh>
    <rPh sb="2" eb="3">
      <t>ブ</t>
    </rPh>
    <phoneticPr fontId="7"/>
  </si>
  <si>
    <t>暖房</t>
    <rPh sb="0" eb="2">
      <t>ダンボウ</t>
    </rPh>
    <phoneticPr fontId="6"/>
  </si>
  <si>
    <t>冷房</t>
    <rPh sb="0" eb="2">
      <t>レイボウ</t>
    </rPh>
    <phoneticPr fontId="6"/>
  </si>
  <si>
    <t>共用部</t>
    <rPh sb="0" eb="2">
      <t>キョウヨウ</t>
    </rPh>
    <rPh sb="2" eb="3">
      <t>ブ</t>
    </rPh>
    <phoneticPr fontId="7"/>
  </si>
  <si>
    <t>項目</t>
    <rPh sb="0" eb="2">
      <t>コウモク</t>
    </rPh>
    <phoneticPr fontId="7"/>
  </si>
  <si>
    <t>設備・システム名</t>
  </si>
  <si>
    <t>システム概要（能力・性能・規模・他）</t>
    <rPh sb="4" eb="6">
      <t>ガイヨウ</t>
    </rPh>
    <rPh sb="7" eb="9">
      <t>ノウリョク</t>
    </rPh>
    <rPh sb="10" eb="12">
      <t>セイノウ</t>
    </rPh>
    <rPh sb="13" eb="15">
      <t>キボ</t>
    </rPh>
    <rPh sb="16" eb="17">
      <t>タ</t>
    </rPh>
    <phoneticPr fontId="7"/>
  </si>
  <si>
    <t>補助</t>
    <rPh sb="0" eb="2">
      <t>ホジョ</t>
    </rPh>
    <phoneticPr fontId="7"/>
  </si>
  <si>
    <t>断熱</t>
    <rPh sb="0" eb="2">
      <t>ダンネツ</t>
    </rPh>
    <phoneticPr fontId="6"/>
  </si>
  <si>
    <t>エネルギー利用効率化設備</t>
    <rPh sb="5" eb="7">
      <t>リヨウ</t>
    </rPh>
    <rPh sb="7" eb="10">
      <t>コウリツカ</t>
    </rPh>
    <rPh sb="10" eb="12">
      <t>セツビ</t>
    </rPh>
    <phoneticPr fontId="7"/>
  </si>
  <si>
    <t>コージェネ</t>
  </si>
  <si>
    <t>ＰＶ</t>
  </si>
  <si>
    <t>計</t>
    <rPh sb="0" eb="1">
      <t>ケイ</t>
    </rPh>
    <phoneticPr fontId="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</si>
  <si>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</si>
  <si>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6"/>
  </si>
  <si>
    <t>再生可能エネルギーによる削減率</t>
    <rPh sb="0" eb="2">
      <t>サイセイ</t>
    </rPh>
    <rPh sb="2" eb="4">
      <t>カノウ</t>
    </rPh>
    <rPh sb="12" eb="14">
      <t>サクゲン</t>
    </rPh>
    <rPh sb="14" eb="15">
      <t>リツ</t>
    </rPh>
    <phoneticPr fontId="6"/>
  </si>
  <si>
    <t>ＺＥＨ-Ｍの種類</t>
    <rPh sb="6" eb="8">
      <t>シュルイ</t>
    </rPh>
    <phoneticPr fontId="6"/>
  </si>
  <si>
    <t>合計</t>
    <rPh sb="0" eb="2">
      <t>ゴウケイ</t>
    </rPh>
    <phoneticPr fontId="6"/>
  </si>
  <si>
    <t>【片面印刷】で印刷すること</t>
    <rPh sb="1" eb="3">
      <t>カタメン</t>
    </rPh>
    <rPh sb="3" eb="5">
      <t>インサツ</t>
    </rPh>
    <rPh sb="7" eb="9">
      <t>インサツ</t>
    </rPh>
    <phoneticPr fontId="7"/>
  </si>
  <si>
    <t>実施計画書</t>
    <rPh sb="0" eb="2">
      <t>ジッシ</t>
    </rPh>
    <rPh sb="2" eb="5">
      <t>ケイカクショ</t>
    </rPh>
    <phoneticPr fontId="7"/>
  </si>
  <si>
    <t>（１）申請者概要</t>
  </si>
  <si>
    <t>申請者１</t>
    <rPh sb="0" eb="3">
      <t>シンセイシャ</t>
    </rPh>
    <phoneticPr fontId="6"/>
  </si>
  <si>
    <t>ふりがな</t>
  </si>
  <si>
    <t>法人名又は氏名</t>
  </si>
  <si>
    <t>法人番号（１３桁）</t>
    <rPh sb="0" eb="2">
      <t>ホウジン</t>
    </rPh>
    <rPh sb="2" eb="4">
      <t>バンゴウ</t>
    </rPh>
    <rPh sb="7" eb="8">
      <t>ケタ</t>
    </rPh>
    <phoneticPr fontId="7"/>
  </si>
  <si>
    <t>代表者役職</t>
    <rPh sb="3" eb="5">
      <t>ヤクショク</t>
    </rPh>
    <phoneticPr fontId="7"/>
  </si>
  <si>
    <t>代表者名</t>
    <rPh sb="3" eb="4">
      <t>メイ</t>
    </rPh>
    <phoneticPr fontId="7"/>
  </si>
  <si>
    <t>住    所</t>
    <rPh sb="0" eb="1">
      <t>ジュウ</t>
    </rPh>
    <rPh sb="5" eb="6">
      <t>トコロ</t>
    </rPh>
    <phoneticPr fontId="7"/>
  </si>
  <si>
    <t>（２）ＺＥＨデベロッパー登録情報</t>
  </si>
  <si>
    <t>（３）補助事業担当者情報</t>
  </si>
  <si>
    <t>所属部署</t>
    <rPh sb="0" eb="2">
      <t>ショゾク</t>
    </rPh>
    <rPh sb="2" eb="4">
      <t>ブショ</t>
    </rPh>
    <phoneticPr fontId="7"/>
  </si>
  <si>
    <t>担当者役職</t>
    <rPh sb="0" eb="3">
      <t>タントウシャ</t>
    </rPh>
    <rPh sb="3" eb="5">
      <t>ヤクショク</t>
    </rPh>
    <phoneticPr fontId="7"/>
  </si>
  <si>
    <t>携帯電話番号</t>
    <rPh sb="0" eb="2">
      <t>ケイタイ</t>
    </rPh>
    <rPh sb="2" eb="4">
      <t>デンワ</t>
    </rPh>
    <rPh sb="4" eb="6">
      <t>バンゴウ</t>
    </rPh>
    <phoneticPr fontId="7"/>
  </si>
  <si>
    <t>事業報告期間</t>
    <rPh sb="0" eb="2">
      <t>ジギョウ</t>
    </rPh>
    <rPh sb="2" eb="4">
      <t>ホウコク</t>
    </rPh>
    <rPh sb="4" eb="6">
      <t>キカン</t>
    </rPh>
    <phoneticPr fontId="7"/>
  </si>
  <si>
    <t>～</t>
  </si>
  <si>
    <t>（５）他の補助金に関する事項</t>
  </si>
  <si>
    <t>他の補助金の有無</t>
    <rPh sb="0" eb="8">
      <t>タホジョキンウム</t>
    </rPh>
    <phoneticPr fontId="7"/>
  </si>
  <si>
    <t>他の補助金名</t>
    <rPh sb="0" eb="6">
      <t>タホジョキンメイ</t>
    </rPh>
    <phoneticPr fontId="7"/>
  </si>
  <si>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7"/>
  </si>
  <si>
    <t>一般社団法人　環境共創イニシアチブ</t>
  </si>
  <si>
    <t>１.</t>
  </si>
  <si>
    <t>交付申請</t>
    <rPh sb="0" eb="2">
      <t>コウフ</t>
    </rPh>
    <rPh sb="2" eb="4">
      <t>シンセイ</t>
    </rPh>
    <phoneticPr fontId="7"/>
  </si>
  <si>
    <t>本事業の交付規程及び公募要領の内容を全て承知の上で、申請者の役割及び要件等について確認し、了承している。</t>
    <rPh sb="26" eb="28">
      <t>シンセイ</t>
    </rPh>
    <rPh sb="28" eb="29">
      <t>シャ</t>
    </rPh>
    <phoneticPr fontId="7"/>
  </si>
  <si>
    <t>２.</t>
  </si>
  <si>
    <t>暴力団排除</t>
    <rPh sb="0" eb="3">
      <t>ボウリョクダン</t>
    </rPh>
    <rPh sb="3" eb="5">
      <t>ハイジョ</t>
    </rPh>
    <phoneticPr fontId="7"/>
  </si>
  <si>
    <t>暴力団排除に関する誓約事項について熟読し、理解の上、これに同意している。</t>
  </si>
  <si>
    <t>３.</t>
  </si>
  <si>
    <t>交付決定前の事業着手の禁止</t>
    <rPh sb="0" eb="2">
      <t>コウフ</t>
    </rPh>
    <rPh sb="2" eb="4">
      <t>ケッテイ</t>
    </rPh>
    <rPh sb="4" eb="5">
      <t>マエ</t>
    </rPh>
    <rPh sb="6" eb="8">
      <t>ジギョウ</t>
    </rPh>
    <rPh sb="8" eb="10">
      <t>チャクシュ</t>
    </rPh>
    <rPh sb="11" eb="13">
      <t>キンシ</t>
    </rPh>
    <phoneticPr fontId="7"/>
  </si>
  <si>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
  </si>
  <si>
    <t>４.</t>
  </si>
  <si>
    <t>重複申請の禁止</t>
    <rPh sb="0" eb="2">
      <t>ジュウフク</t>
    </rPh>
    <rPh sb="2" eb="4">
      <t>シンセイ</t>
    </rPh>
    <rPh sb="5" eb="7">
      <t>キンシ</t>
    </rPh>
    <phoneticPr fontId="7"/>
  </si>
  <si>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
  </si>
  <si>
    <t>５.</t>
  </si>
  <si>
    <t>申請の無効</t>
    <rPh sb="0" eb="2">
      <t>シンセイ</t>
    </rPh>
    <rPh sb="3" eb="5">
      <t>ムコウ</t>
    </rPh>
    <phoneticPr fontId="7"/>
  </si>
  <si>
    <t>申請書及び添付書類一式について責任をもち、虚偽、不正の記入が一切ないことを確認している。</t>
  </si>
  <si>
    <t>万が一、違反する行為が発生した場合の罰則等を理解し、了承している。</t>
  </si>
  <si>
    <t>６.</t>
  </si>
  <si>
    <t>個人情報の利用</t>
    <rPh sb="5" eb="7">
      <t>リヨウ</t>
    </rPh>
    <phoneticPr fontId="7"/>
  </si>
  <si>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</si>
  <si>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
  </si>
  <si>
    <t>ための調査・分析、SIIが作成するパンフレット・事例集、国が行うその他調査業務等に利用されることがあり、</t>
  </si>
  <si>
    <t>その場合、国が指定する外部機関に個人情報等が提供されることに同意している。</t>
    <rPh sb="20" eb="21">
      <t>ナド</t>
    </rPh>
    <phoneticPr fontId="7"/>
  </si>
  <si>
    <t>７.</t>
  </si>
  <si>
    <t>申請内容の変更及び取下げ</t>
    <rPh sb="0" eb="2">
      <t>シンセイ</t>
    </rPh>
    <rPh sb="2" eb="4">
      <t>ナイヨウ</t>
    </rPh>
    <rPh sb="5" eb="7">
      <t>ヘンコウ</t>
    </rPh>
    <rPh sb="7" eb="8">
      <t>オヨ</t>
    </rPh>
    <rPh sb="9" eb="11">
      <t>トリサ</t>
    </rPh>
    <phoneticPr fontId="7"/>
  </si>
  <si>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</si>
  <si>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
  </si>
  <si>
    <t>８.</t>
  </si>
  <si>
    <t>現地調査等の協力</t>
    <rPh sb="0" eb="2">
      <t>ゲンチ</t>
    </rPh>
    <rPh sb="2" eb="4">
      <t>チョウサ</t>
    </rPh>
    <rPh sb="4" eb="5">
      <t>トウ</t>
    </rPh>
    <rPh sb="6" eb="8">
      <t>キョウリョク</t>
    </rPh>
    <phoneticPr fontId="7"/>
  </si>
  <si>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
  </si>
  <si>
    <t>９.</t>
  </si>
  <si>
    <t>事業の不履行等</t>
    <rPh sb="0" eb="2">
      <t>ジギョウ</t>
    </rPh>
    <rPh sb="3" eb="6">
      <t>フリコウ</t>
    </rPh>
    <rPh sb="6" eb="7">
      <t>トウ</t>
    </rPh>
    <phoneticPr fontId="7"/>
  </si>
  <si>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
  </si>
  <si>
    <t>判断した場合は、当該申請者の申請及び登録を無効とすることができることを理解し、了承している。</t>
    <rPh sb="35" eb="37">
      <t>リカイ</t>
    </rPh>
    <rPh sb="39" eb="41">
      <t>リョウショウ</t>
    </rPh>
    <phoneticPr fontId="7"/>
  </si>
  <si>
    <t>免責</t>
    <rPh sb="0" eb="2">
      <t>メンセキ</t>
    </rPh>
    <phoneticPr fontId="7"/>
  </si>
  <si>
    <t>SIIは、ＺＥＨデベロッパー、補助事業者（補助事業を行おうとするもの）、その他の者との間に生じるトラブルや</t>
    <rPh sb="21" eb="23">
      <t>ホジョ</t>
    </rPh>
    <rPh sb="23" eb="25">
      <t>ジギョウ</t>
    </rPh>
    <rPh sb="26" eb="27">
      <t>オコナ</t>
    </rPh>
    <phoneticPr fontId="7"/>
  </si>
  <si>
    <t>損害について、一切の関与・責任を負わないことを理解し、了承している。</t>
    <rPh sb="16" eb="17">
      <t>オ</t>
    </rPh>
    <rPh sb="23" eb="25">
      <t>リカイ</t>
    </rPh>
    <rPh sb="27" eb="29">
      <t>リョウショウ</t>
    </rPh>
    <phoneticPr fontId="7"/>
  </si>
  <si>
    <t>事業の内容変更、終了</t>
    <rPh sb="0" eb="2">
      <t>ジギョウ</t>
    </rPh>
    <rPh sb="3" eb="5">
      <t>ナイヨウ</t>
    </rPh>
    <rPh sb="5" eb="7">
      <t>ヘンコウ</t>
    </rPh>
    <rPh sb="8" eb="10">
      <t>シュウリョウ</t>
    </rPh>
    <phoneticPr fontId="7"/>
  </si>
  <si>
    <t>SIIは、国との協議に基づき、本事業を終了、又はその制度内容の変更を行うことができることを承知している。</t>
    <rPh sb="31" eb="33">
      <t>ヘンコウ</t>
    </rPh>
    <rPh sb="34" eb="35">
      <t>オコナ</t>
    </rPh>
    <rPh sb="45" eb="47">
      <t>ショウチ</t>
    </rPh>
    <phoneticPr fontId="7"/>
  </si>
  <si>
    <t>年</t>
    <rPh sb="0" eb="1">
      <t>ネン</t>
    </rPh>
    <phoneticPr fontId="7"/>
  </si>
  <si>
    <t>月</t>
    <rPh sb="0" eb="1">
      <t>ツキ</t>
    </rPh>
    <phoneticPr fontId="7"/>
  </si>
  <si>
    <t>名称</t>
    <rPh sb="0" eb="2">
      <t>メイショウ</t>
    </rPh>
    <phoneticPr fontId="9"/>
  </si>
  <si>
    <t>代表者等名</t>
  </si>
  <si>
    <t>様式第1</t>
    <rPh sb="0" eb="2">
      <t>ヨウシキ</t>
    </rPh>
    <rPh sb="2" eb="3">
      <t>ダイ</t>
    </rPh>
    <phoneticPr fontId="6"/>
  </si>
  <si>
    <t>代表者等名</t>
    <rPh sb="0" eb="3">
      <t>ダイヒョウシャ</t>
    </rPh>
    <rPh sb="4" eb="5">
      <t>メイ</t>
    </rPh>
    <phoneticPr fontId="9"/>
  </si>
  <si>
    <t>生年月日</t>
    <rPh sb="0" eb="2">
      <t>セイネン</t>
    </rPh>
    <rPh sb="2" eb="4">
      <t>ガッピ</t>
    </rPh>
    <phoneticPr fontId="9"/>
  </si>
  <si>
    <t>交付申請書</t>
    <rPh sb="0" eb="2">
      <t>コウフ</t>
    </rPh>
    <rPh sb="2" eb="5">
      <t>シンセイショ</t>
    </rPh>
    <phoneticPr fontId="7"/>
  </si>
  <si>
    <t>記</t>
    <rPh sb="0" eb="1">
      <t>キ</t>
    </rPh>
    <phoneticPr fontId="7"/>
  </si>
  <si>
    <t>１.申請する補助事業</t>
    <rPh sb="2" eb="4">
      <t>シンセイ</t>
    </rPh>
    <rPh sb="6" eb="8">
      <t>ホジョ</t>
    </rPh>
    <rPh sb="8" eb="10">
      <t>ジギョウ</t>
    </rPh>
    <phoneticPr fontId="7"/>
  </si>
  <si>
    <t>２.補助事業の名称</t>
    <rPh sb="2" eb="4">
      <t>ホジョ</t>
    </rPh>
    <rPh sb="4" eb="6">
      <t>ジギョウ</t>
    </rPh>
    <rPh sb="7" eb="9">
      <t>メイショウ</t>
    </rPh>
    <phoneticPr fontId="7"/>
  </si>
  <si>
    <t>高層ＺＥＨ-Ｍ支援事業</t>
  </si>
  <si>
    <t>３.補助事業の実施計画</t>
    <rPh sb="2" eb="4">
      <t>ホジョ</t>
    </rPh>
    <rPh sb="4" eb="6">
      <t>ジギョウ</t>
    </rPh>
    <rPh sb="7" eb="9">
      <t>ジッシ</t>
    </rPh>
    <rPh sb="9" eb="11">
      <t>ケイカク</t>
    </rPh>
    <phoneticPr fontId="7"/>
  </si>
  <si>
    <t>円</t>
    <rPh sb="0" eb="1">
      <t>エン</t>
    </rPh>
    <phoneticPr fontId="7"/>
  </si>
  <si>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7"/>
  </si>
  <si>
    <t>６.補助事業の開始及び完了予定日</t>
    <rPh sb="2" eb="4">
      <t>ホジョ</t>
    </rPh>
    <rPh sb="4" eb="6">
      <t>ジギョウ</t>
    </rPh>
    <rPh sb="7" eb="9">
      <t>カイシ</t>
    </rPh>
    <rPh sb="9" eb="10">
      <t>オヨ</t>
    </rPh>
    <rPh sb="11" eb="13">
      <t>カンリョウ</t>
    </rPh>
    <rPh sb="13" eb="15">
      <t>ヨテイ</t>
    </rPh>
    <rPh sb="15" eb="16">
      <t>ヒ</t>
    </rPh>
    <phoneticPr fontId="7"/>
  </si>
  <si>
    <t>日</t>
    <rPh sb="0" eb="1">
      <t>ヒ</t>
    </rPh>
    <phoneticPr fontId="7"/>
  </si>
  <si>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</si>
  <si>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7"/>
  </si>
  <si>
    <t>　　　役員名簿（別紙３）</t>
    <rPh sb="3" eb="5">
      <t>ヤクイン</t>
    </rPh>
    <rPh sb="5" eb="7">
      <t>メイボ</t>
    </rPh>
    <rPh sb="8" eb="10">
      <t>ベッシ</t>
    </rPh>
    <phoneticPr fontId="10"/>
  </si>
  <si>
    <t>（別紙１）</t>
    <rPh sb="1" eb="3">
      <t>ベッシ</t>
    </rPh>
    <phoneticPr fontId="7"/>
  </si>
  <si>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7"/>
  </si>
  <si>
    <t>（単位：円）</t>
  </si>
  <si>
    <t>補助対象</t>
  </si>
  <si>
    <t>補助事業に要する経費</t>
  </si>
  <si>
    <t>補助率</t>
  </si>
  <si>
    <t>補助金の額</t>
  </si>
  <si>
    <t>経費の区分</t>
    <rPh sb="0" eb="2">
      <t>ケイヒ</t>
    </rPh>
    <rPh sb="3" eb="5">
      <t>クブン</t>
    </rPh>
    <phoneticPr fontId="6"/>
  </si>
  <si>
    <t>（参考値）</t>
  </si>
  <si>
    <t>設計費</t>
    <rPh sb="0" eb="2">
      <t>セッケイ</t>
    </rPh>
    <rPh sb="2" eb="3">
      <t>ヒ</t>
    </rPh>
    <phoneticPr fontId="6"/>
  </si>
  <si>
    <t>設備・工事費</t>
    <rPh sb="0" eb="2">
      <t>セツビ</t>
    </rPh>
    <rPh sb="3" eb="5">
      <t>コウジ</t>
    </rPh>
    <rPh sb="5" eb="6">
      <t>ヒ</t>
    </rPh>
    <phoneticPr fontId="6"/>
  </si>
  <si>
    <t>（別紙２）</t>
    <rPh sb="1" eb="3">
      <t>ベッシ</t>
    </rPh>
    <phoneticPr fontId="7"/>
  </si>
  <si>
    <t>暴力団排除に関する誓約事項</t>
  </si>
  <si>
    <t>記</t>
  </si>
  <si>
    <t>（別紙３）</t>
    <rPh sb="1" eb="3">
      <t>ベッシ</t>
    </rPh>
    <phoneticPr fontId="7"/>
  </si>
  <si>
    <t>氏名　カナ</t>
    <rPh sb="0" eb="2">
      <t>シメイ</t>
    </rPh>
    <phoneticPr fontId="7"/>
  </si>
  <si>
    <t>氏名　漢字</t>
    <rPh sb="0" eb="2">
      <t>シメイ</t>
    </rPh>
    <rPh sb="3" eb="5">
      <t>カンジ</t>
    </rPh>
    <phoneticPr fontId="7"/>
  </si>
  <si>
    <t>生年月日</t>
    <rPh sb="0" eb="2">
      <t>セイネン</t>
    </rPh>
    <rPh sb="2" eb="4">
      <t>ガッピ</t>
    </rPh>
    <phoneticPr fontId="7"/>
  </si>
  <si>
    <t>会社名</t>
    <rPh sb="0" eb="2">
      <t>カイシャ</t>
    </rPh>
    <rPh sb="2" eb="3">
      <t>メイ</t>
    </rPh>
    <phoneticPr fontId="7"/>
  </si>
  <si>
    <t>和暦</t>
    <rPh sb="0" eb="2">
      <t>ワレキ</t>
    </rPh>
    <phoneticPr fontId="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</si>
  <si>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6"/>
  </si>
  <si>
    <t>インデックス名</t>
  </si>
  <si>
    <t>書類名</t>
  </si>
  <si>
    <t>作成
形式</t>
  </si>
  <si>
    <t>提出
区分</t>
  </si>
  <si>
    <t>特記事項</t>
  </si>
  <si>
    <t>①交付申請書</t>
  </si>
  <si>
    <t>様式第１　交付申請書</t>
  </si>
  <si>
    <t>指定</t>
    <rPh sb="0" eb="2">
      <t>シテイ</t>
    </rPh>
    <phoneticPr fontId="6"/>
  </si>
  <si>
    <t>必須</t>
  </si>
  <si>
    <t>別紙２　暴力団排除に関する誓約事項</t>
  </si>
  <si>
    <t>別紙３　役員名簿</t>
  </si>
  <si>
    <t>②誓約書</t>
    <rPh sb="1" eb="4">
      <t>セイヤクショ</t>
    </rPh>
    <phoneticPr fontId="6"/>
  </si>
  <si>
    <t>誓約書</t>
  </si>
  <si>
    <t>１．申請者の詳細</t>
  </si>
  <si>
    <t>２．全体概要</t>
  </si>
  <si>
    <t>A３サイズでカラー印刷</t>
  </si>
  <si>
    <t>３．補助事業概要図</t>
  </si>
  <si>
    <t>該当</t>
  </si>
  <si>
    <t>参考見積書</t>
  </si>
  <si>
    <t>写し</t>
  </si>
  <si>
    <t>普及促進計画の具体的な内容</t>
  </si>
  <si>
    <t>自由</t>
  </si>
  <si>
    <t>・個人の場合は、確定申告書の写しを提出すること
・共同申請の場合は、全申請者分提出すること</t>
    <rPh sb="4" eb="6">
      <t>バアイ</t>
    </rPh>
    <rPh sb="8" eb="10">
      <t>カクテイ</t>
    </rPh>
    <rPh sb="10" eb="12">
      <t>シンコク</t>
    </rPh>
    <rPh sb="12" eb="13">
      <t>ショ</t>
    </rPh>
    <rPh sb="14" eb="15">
      <t>ウツ</t>
    </rPh>
    <rPh sb="17" eb="19">
      <t>テイシュツ</t>
    </rPh>
    <rPh sb="25" eb="27">
      <t>キョウドウ</t>
    </rPh>
    <rPh sb="27" eb="29">
      <t>シンセイ</t>
    </rPh>
    <rPh sb="30" eb="32">
      <t>バアイ</t>
    </rPh>
    <rPh sb="34" eb="35">
      <t>ゼン</t>
    </rPh>
    <rPh sb="35" eb="38">
      <t>シンセイシャ</t>
    </rPh>
    <rPh sb="38" eb="39">
      <t>ブン</t>
    </rPh>
    <rPh sb="39" eb="41">
      <t>テイシュツ</t>
    </rPh>
    <phoneticPr fontId="6"/>
  </si>
  <si>
    <t>土地賃貸契約書</t>
    <rPh sb="0" eb="2">
      <t>トチ</t>
    </rPh>
    <rPh sb="2" eb="4">
      <t>チンタイ</t>
    </rPh>
    <rPh sb="4" eb="7">
      <t>ケイヤクショ</t>
    </rPh>
    <phoneticPr fontId="6"/>
  </si>
  <si>
    <t>確認済証</t>
    <rPh sb="0" eb="2">
      <t>カクニン</t>
    </rPh>
    <rPh sb="2" eb="3">
      <t>スミ</t>
    </rPh>
    <rPh sb="3" eb="4">
      <t>ショウ</t>
    </rPh>
    <phoneticPr fontId="6"/>
  </si>
  <si>
    <t>建物案内図</t>
  </si>
  <si>
    <t>建物配置図</t>
  </si>
  <si>
    <t>建物概要</t>
  </si>
  <si>
    <t>その他申請に必要な書類がある場合</t>
  </si>
  <si>
    <t>４．事業予定</t>
    <rPh sb="2" eb="4">
      <t>ヨテイ</t>
    </rPh>
    <phoneticPr fontId="7"/>
  </si>
  <si>
    <t>１）事業全体の予定</t>
    <rPh sb="2" eb="4">
      <t>ジギョウ</t>
    </rPh>
    <rPh sb="4" eb="6">
      <t>ゼンタイ</t>
    </rPh>
    <rPh sb="7" eb="9">
      <t>ヨテイ</t>
    </rPh>
    <phoneticPr fontId="6"/>
  </si>
  <si>
    <t>２）資金調達計画</t>
    <rPh sb="2" eb="4">
      <t>シキン</t>
    </rPh>
    <rPh sb="4" eb="6">
      <t>チョウタツ</t>
    </rPh>
    <rPh sb="6" eb="8">
      <t>ケイカク</t>
    </rPh>
    <phoneticPr fontId="6"/>
  </si>
  <si>
    <t>３）事業に係る設計者等情報</t>
    <rPh sb="2" eb="4">
      <t>ジギョウ</t>
    </rPh>
    <rPh sb="5" eb="6">
      <t>カカワ</t>
    </rPh>
    <rPh sb="7" eb="10">
      <t>セッケイシャ</t>
    </rPh>
    <rPh sb="10" eb="11">
      <t>トウ</t>
    </rPh>
    <rPh sb="11" eb="13">
      <t>ジョウホウ</t>
    </rPh>
    <phoneticPr fontId="6"/>
  </si>
  <si>
    <t>法人名称</t>
    <rPh sb="0" eb="2">
      <t>ホウジン</t>
    </rPh>
    <rPh sb="2" eb="4">
      <t>メイショウ</t>
    </rPh>
    <phoneticPr fontId="7"/>
  </si>
  <si>
    <t>代表者名</t>
    <rPh sb="0" eb="3">
      <t>ダイヒョウシャ</t>
    </rPh>
    <rPh sb="3" eb="4">
      <t>メイ</t>
    </rPh>
    <phoneticPr fontId="7"/>
  </si>
  <si>
    <t>事業
内容</t>
    <rPh sb="0" eb="2">
      <t>ジギョウ</t>
    </rPh>
    <rPh sb="3" eb="5">
      <t>ナイヨウ</t>
    </rPh>
    <phoneticPr fontId="7"/>
  </si>
  <si>
    <t>住所</t>
    <rPh sb="0" eb="2">
      <t>ジュウショ</t>
    </rPh>
    <phoneticPr fontId="7"/>
  </si>
  <si>
    <t>５．補助事業実施体制（スキーム等で事業体制を示す）</t>
  </si>
  <si>
    <t>←直接入力すること</t>
    <rPh sb="1" eb="3">
      <t>チョクセツ</t>
    </rPh>
    <rPh sb="3" eb="5">
      <t>ニュウリョク</t>
    </rPh>
    <phoneticPr fontId="6"/>
  </si>
  <si>
    <t>【A４カラー】【片面印刷】で印刷すること</t>
    <rPh sb="8" eb="10">
      <t>カタメン</t>
    </rPh>
    <rPh sb="10" eb="12">
      <t>インサツ</t>
    </rPh>
    <rPh sb="14" eb="16">
      <t>インサツ</t>
    </rPh>
    <phoneticPr fontId="7"/>
  </si>
  <si>
    <t>事業年度</t>
    <rPh sb="0" eb="2">
      <t>ジギョウ</t>
    </rPh>
    <rPh sb="2" eb="4">
      <t>ネンド</t>
    </rPh>
    <phoneticPr fontId="6"/>
  </si>
  <si>
    <t>補助事業の名称</t>
    <rPh sb="0" eb="2">
      <t>ホジョ</t>
    </rPh>
    <rPh sb="2" eb="4">
      <t>ジギョウ</t>
    </rPh>
    <rPh sb="5" eb="7">
      <t>メイショウ</t>
    </rPh>
    <phoneticPr fontId="6"/>
  </si>
  <si>
    <t>高層ＺＥＨ－Ｍ支援事業</t>
  </si>
  <si>
    <t>項目</t>
    <rPh sb="0" eb="2">
      <t>コウモク</t>
    </rPh>
    <phoneticPr fontId="6"/>
  </si>
  <si>
    <t>数量</t>
    <rPh sb="0" eb="2">
      <t>スウリョウ</t>
    </rPh>
    <phoneticPr fontId="7"/>
  </si>
  <si>
    <t>補助対象経費</t>
    <rPh sb="0" eb="2">
      <t>ホジョ</t>
    </rPh>
    <rPh sb="2" eb="4">
      <t>タイショウ</t>
    </rPh>
    <rPh sb="4" eb="6">
      <t>ケイヒ</t>
    </rPh>
    <phoneticPr fontId="7"/>
  </si>
  <si>
    <t>備　考</t>
    <rPh sb="0" eb="1">
      <t>ビ</t>
    </rPh>
    <rPh sb="2" eb="3">
      <t>コウ</t>
    </rPh>
    <phoneticPr fontId="7"/>
  </si>
  <si>
    <t>見積金額による算出額</t>
    <rPh sb="0" eb="2">
      <t>ミツモリ</t>
    </rPh>
    <rPh sb="2" eb="4">
      <t>キンガク</t>
    </rPh>
    <phoneticPr fontId="6"/>
  </si>
  <si>
    <t>補助対象経費の上限額による算出額</t>
    <rPh sb="0" eb="2">
      <t>ホジョ</t>
    </rPh>
    <rPh sb="2" eb="4">
      <t>タイショウ</t>
    </rPh>
    <rPh sb="4" eb="6">
      <t>ケイヒ</t>
    </rPh>
    <rPh sb="7" eb="9">
      <t>ジョウゲン</t>
    </rPh>
    <rPh sb="9" eb="10">
      <t>ガク</t>
    </rPh>
    <rPh sb="13" eb="15">
      <t>サンシュツ</t>
    </rPh>
    <rPh sb="15" eb="16">
      <t>ガク</t>
    </rPh>
    <phoneticPr fontId="6"/>
  </si>
  <si>
    <t>２００,０００円＋（７,０００円×住戸数）</t>
  </si>
  <si>
    <t>設備費・工事費</t>
    <rPh sb="2" eb="3">
      <t>ヒ</t>
    </rPh>
    <rPh sb="4" eb="6">
      <t>セツビコウジヒ</t>
    </rPh>
    <phoneticPr fontId="6"/>
  </si>
  <si>
    <t>住戸に係る高性能断熱材</t>
    <rPh sb="0" eb="2">
      <t>ジュウコ</t>
    </rPh>
    <rPh sb="3" eb="4">
      <t>カカワ</t>
    </rPh>
    <rPh sb="5" eb="8">
      <t>コウセイノウ</t>
    </rPh>
    <rPh sb="8" eb="10">
      <t>ダンネツ</t>
    </rPh>
    <rPh sb="10" eb="11">
      <t>ザイ</t>
    </rPh>
    <phoneticPr fontId="7"/>
  </si>
  <si>
    <t>専有部</t>
    <rPh sb="0" eb="3">
      <t>センユウブ</t>
    </rPh>
    <phoneticPr fontId="7"/>
  </si>
  <si>
    <t>高効率個別エアコン</t>
  </si>
  <si>
    <t>台</t>
    <rPh sb="0" eb="1">
      <t>ダイ</t>
    </rPh>
    <phoneticPr fontId="7"/>
  </si>
  <si>
    <t>床暖房</t>
    <rPh sb="0" eb="1">
      <t>ユカ</t>
    </rPh>
    <rPh sb="1" eb="3">
      <t>ダンボウ</t>
    </rPh>
    <phoneticPr fontId="6"/>
  </si>
  <si>
    <t>温水式床暖房</t>
    <rPh sb="0" eb="2">
      <t>オンスイ</t>
    </rPh>
    <rPh sb="2" eb="3">
      <t>シキ</t>
    </rPh>
    <rPh sb="3" eb="4">
      <t>ユカ</t>
    </rPh>
    <rPh sb="4" eb="6">
      <t>ダンボウ</t>
    </rPh>
    <phoneticPr fontId="7"/>
  </si>
  <si>
    <t>エアコン付
温水式床暖房</t>
    <rPh sb="4" eb="5">
      <t>ツ</t>
    </rPh>
    <rPh sb="6" eb="8">
      <t>オンスイ</t>
    </rPh>
    <rPh sb="8" eb="9">
      <t>シキ</t>
    </rPh>
    <rPh sb="9" eb="10">
      <t>ユカ</t>
    </rPh>
    <rPh sb="10" eb="12">
      <t>ダンボウ</t>
    </rPh>
    <phoneticPr fontId="6"/>
  </si>
  <si>
    <t>給湯設備</t>
    <rPh sb="0" eb="2">
      <t>キュウトウ</t>
    </rPh>
    <rPh sb="2" eb="4">
      <t>セツビ</t>
    </rPh>
    <phoneticPr fontId="6"/>
  </si>
  <si>
    <t>ハイブリッド給湯機</t>
    <rPh sb="6" eb="8">
      <t>キュウトウ</t>
    </rPh>
    <rPh sb="8" eb="9">
      <t>キ</t>
    </rPh>
    <phoneticPr fontId="7"/>
  </si>
  <si>
    <t>寒冷地仕様</t>
    <rPh sb="0" eb="3">
      <t>カンレイチ</t>
    </rPh>
    <rPh sb="3" eb="5">
      <t>シヨウ</t>
    </rPh>
    <phoneticPr fontId="6"/>
  </si>
  <si>
    <t>中小都市ガス事業者によるガス供給</t>
    <rPh sb="0" eb="2">
      <t>チュウショウ</t>
    </rPh>
    <rPh sb="2" eb="4">
      <t>トシ</t>
    </rPh>
    <rPh sb="6" eb="8">
      <t>ジギョウ</t>
    </rPh>
    <rPh sb="8" eb="9">
      <t>シャ</t>
    </rPh>
    <rPh sb="14" eb="16">
      <t>キョウキュウ</t>
    </rPh>
    <phoneticPr fontId="6"/>
  </si>
  <si>
    <t>ＬＰガス仕様</t>
    <rPh sb="4" eb="6">
      <t>シヨウ</t>
    </rPh>
    <phoneticPr fontId="6"/>
  </si>
  <si>
    <t>国産天然ガスに対応する機種</t>
    <rPh sb="0" eb="2">
      <t>コクサン</t>
    </rPh>
    <rPh sb="2" eb="4">
      <t>テンネン</t>
    </rPh>
    <rPh sb="7" eb="9">
      <t>タイオウ</t>
    </rPh>
    <rPh sb="11" eb="13">
      <t>キシュ</t>
    </rPh>
    <phoneticPr fontId="6"/>
  </si>
  <si>
    <t>ダクト式第三種換気</t>
    <rPh sb="3" eb="4">
      <t>シキ</t>
    </rPh>
    <rPh sb="4" eb="5">
      <t>ダイ</t>
    </rPh>
    <rPh sb="5" eb="7">
      <t>サンシュ</t>
    </rPh>
    <rPh sb="7" eb="9">
      <t>カンキ</t>
    </rPh>
    <phoneticPr fontId="7"/>
  </si>
  <si>
    <t>エネルギー計測装置</t>
    <rPh sb="5" eb="7">
      <t>ケイソク</t>
    </rPh>
    <rPh sb="7" eb="9">
      <t>ソウチ</t>
    </rPh>
    <phoneticPr fontId="7"/>
  </si>
  <si>
    <t>床面積（㎡）</t>
  </si>
  <si>
    <t>属性</t>
  </si>
  <si>
    <t>50㎡以上</t>
  </si>
  <si>
    <t>中住戸中間階</t>
  </si>
  <si>
    <t>中住戸最下階</t>
  </si>
  <si>
    <t>中住戸最上階</t>
  </si>
  <si>
    <t>角住戸中間階</t>
  </si>
  <si>
    <t>角住戸最下階</t>
  </si>
  <si>
    <t>角住戸最上階</t>
  </si>
  <si>
    <t>（全体）</t>
    <rPh sb="1" eb="3">
      <t>ゼンタイ</t>
    </rPh>
    <phoneticPr fontId="7"/>
  </si>
  <si>
    <t>補助事業に要する経費</t>
    <rPh sb="0" eb="2">
      <t>ホジョ</t>
    </rPh>
    <rPh sb="2" eb="4">
      <t>ジギョウ</t>
    </rPh>
    <rPh sb="5" eb="6">
      <t>ヨウ</t>
    </rPh>
    <rPh sb="8" eb="10">
      <t>ケイヒ</t>
    </rPh>
    <phoneticPr fontId="7"/>
  </si>
  <si>
    <t>補助対象外経費</t>
    <rPh sb="0" eb="2">
      <t>ホジョ</t>
    </rPh>
    <rPh sb="2" eb="4">
      <t>タイショウ</t>
    </rPh>
    <rPh sb="4" eb="5">
      <t>ガイ</t>
    </rPh>
    <rPh sb="5" eb="7">
      <t>ケイヒ</t>
    </rPh>
    <phoneticPr fontId="7"/>
  </si>
  <si>
    <t>設計費</t>
    <rPh sb="0" eb="2">
      <t>セッケイ</t>
    </rPh>
    <rPh sb="2" eb="3">
      <t>ヒ</t>
    </rPh>
    <phoneticPr fontId="7"/>
  </si>
  <si>
    <t>設備費・工事費</t>
    <rPh sb="0" eb="2">
      <t>セツビ</t>
    </rPh>
    <rPh sb="2" eb="3">
      <t>ヒ</t>
    </rPh>
    <rPh sb="4" eb="6">
      <t>コウジ</t>
    </rPh>
    <rPh sb="6" eb="7">
      <t>ヒ</t>
    </rPh>
    <phoneticPr fontId="7"/>
  </si>
  <si>
    <t>合計</t>
    <rPh sb="0" eb="2">
      <t>ゴウケイ</t>
    </rPh>
    <phoneticPr fontId="7"/>
  </si>
  <si>
    <t>補助対象経費の区分</t>
    <rPh sb="0" eb="2">
      <t>ホジョ</t>
    </rPh>
    <rPh sb="2" eb="4">
      <t>タイショウ</t>
    </rPh>
    <rPh sb="4" eb="6">
      <t>ケイヒ</t>
    </rPh>
    <rPh sb="7" eb="9">
      <t>クブン</t>
    </rPh>
    <phoneticPr fontId="7"/>
  </si>
  <si>
    <t>◆作図等を用いての説明も可とする。ただし、以下の情報が記載されていること。</t>
    <rPh sb="21" eb="23">
      <t>イカ</t>
    </rPh>
    <rPh sb="24" eb="26">
      <t>ジョウホウ</t>
    </rPh>
    <rPh sb="27" eb="29">
      <t>キサイ</t>
    </rPh>
    <phoneticPr fontId="6"/>
  </si>
  <si>
    <t>（一部のシートは、白色のセルへの入力もあるので確認すること）</t>
    <phoneticPr fontId="7"/>
  </si>
  <si>
    <t>交付申請日</t>
    <phoneticPr fontId="7"/>
  </si>
  <si>
    <t>１．基本情報</t>
    <rPh sb="2" eb="4">
      <t>キホン</t>
    </rPh>
    <rPh sb="4" eb="6">
      <t>ジョウホウ</t>
    </rPh>
    <phoneticPr fontId="7"/>
  </si>
  <si>
    <t>２．申請者情報</t>
    <rPh sb="2" eb="5">
      <t>シンセイシャ</t>
    </rPh>
    <rPh sb="5" eb="7">
      <t>ジョウホウ</t>
    </rPh>
    <phoneticPr fontId="7"/>
  </si>
  <si>
    <t>３．ZEHデベロッパー情報</t>
    <rPh sb="11" eb="13">
      <t>ジョウホウ</t>
    </rPh>
    <phoneticPr fontId="7"/>
  </si>
  <si>
    <t>６．他の補助金に関する事項</t>
    <rPh sb="2" eb="3">
      <t>ホカ</t>
    </rPh>
    <rPh sb="4" eb="7">
      <t>ホジョキン</t>
    </rPh>
    <rPh sb="8" eb="9">
      <t>カン</t>
    </rPh>
    <rPh sb="11" eb="13">
      <t>ジコウ</t>
    </rPh>
    <phoneticPr fontId="7"/>
  </si>
  <si>
    <t>７．資金調達計画</t>
    <rPh sb="2" eb="4">
      <t>シキン</t>
    </rPh>
    <rPh sb="4" eb="6">
      <t>チョウタツ</t>
    </rPh>
    <rPh sb="6" eb="8">
      <t>ケイカク</t>
    </rPh>
    <phoneticPr fontId="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</si>
  <si>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7"/>
  </si>
  <si>
    <t>法人番号</t>
    <rPh sb="0" eb="2">
      <t>ホウジン</t>
    </rPh>
    <rPh sb="2" eb="4">
      <t>バンゴウ</t>
    </rPh>
    <phoneticPr fontId="7"/>
  </si>
  <si>
    <t>登録名称</t>
    <phoneticPr fontId="7"/>
  </si>
  <si>
    <t>補助事業の遂行に係る融資計画</t>
    <phoneticPr fontId="7"/>
  </si>
  <si>
    <t>住所</t>
    <phoneticPr fontId="7"/>
  </si>
  <si>
    <t>氏名</t>
    <phoneticPr fontId="7"/>
  </si>
  <si>
    <t>役職名</t>
    <phoneticPr fontId="7"/>
  </si>
  <si>
    <t>氏名（ふりがな）</t>
    <phoneticPr fontId="7"/>
  </si>
  <si>
    <t>メールアドレス</t>
    <phoneticPr fontId="7"/>
  </si>
  <si>
    <r>
      <t>引渡し開始予定日</t>
    </r>
    <r>
      <rPr>
        <sz val="14"/>
        <color rgb="FFFF0000"/>
        <rFont val="Meiryo UI"/>
        <family val="3"/>
        <charset val="128"/>
      </rPr>
      <t>（分譲のみ）</t>
    </r>
    <rPh sb="0" eb="1">
      <t>ヒ</t>
    </rPh>
    <rPh sb="1" eb="2">
      <t>ワタ</t>
    </rPh>
    <rPh sb="3" eb="5">
      <t>カイシ</t>
    </rPh>
    <rPh sb="5" eb="8">
      <t>ヨテイビ</t>
    </rPh>
    <rPh sb="9" eb="11">
      <t>ブンジョウ</t>
    </rPh>
    <phoneticPr fontId="7"/>
  </si>
  <si>
    <t>←yyyy/m/dで入力</t>
    <rPh sb="9" eb="11">
      <t>ニュウリョク</t>
    </rPh>
    <phoneticPr fontId="6"/>
  </si>
  <si>
    <t>８．事業に係る設計者等情報</t>
    <phoneticPr fontId="7"/>
  </si>
  <si>
    <t>設計者</t>
    <rPh sb="0" eb="3">
      <t>セッケイシャ</t>
    </rPh>
    <phoneticPr fontId="6"/>
  </si>
  <si>
    <t>法人名称</t>
    <rPh sb="0" eb="2">
      <t>ホウジン</t>
    </rPh>
    <rPh sb="2" eb="4">
      <t>メイショウ</t>
    </rPh>
    <phoneticPr fontId="6"/>
  </si>
  <si>
    <t>代表者</t>
    <rPh sb="0" eb="3">
      <t>ダイヒョウシャ</t>
    </rPh>
    <phoneticPr fontId="6"/>
  </si>
  <si>
    <t>事業内容</t>
    <rPh sb="0" eb="2">
      <t>ジギョウ</t>
    </rPh>
    <rPh sb="2" eb="4">
      <t>ナイヨウ</t>
    </rPh>
    <phoneticPr fontId="6"/>
  </si>
  <si>
    <t>郵便番号</t>
    <rPh sb="0" eb="4">
      <t>ユウビンバンゴウ</t>
    </rPh>
    <phoneticPr fontId="6"/>
  </si>
  <si>
    <t>住所</t>
    <rPh sb="0" eb="2">
      <t>ジュウショ</t>
    </rPh>
    <phoneticPr fontId="6"/>
  </si>
  <si>
    <t>建築工事
施工者</t>
    <rPh sb="0" eb="2">
      <t>ケンチク</t>
    </rPh>
    <rPh sb="2" eb="4">
      <t>コウジ</t>
    </rPh>
    <rPh sb="5" eb="8">
      <t>セコウシャ</t>
    </rPh>
    <phoneticPr fontId="6"/>
  </si>
  <si>
    <t>都道府県から入力</t>
    <rPh sb="0" eb="4">
      <t>トドウフケン</t>
    </rPh>
    <rPh sb="6" eb="8">
      <t>ニュウリョク</t>
    </rPh>
    <phoneticPr fontId="7"/>
  </si>
  <si>
    <t>※法人申請の場合のみ入力する</t>
    <phoneticPr fontId="6"/>
  </si>
  <si>
    <t>５．事業者の実務実績に関する事項　</t>
    <rPh sb="2" eb="4">
      <t>ジギョウ</t>
    </rPh>
    <rPh sb="4" eb="5">
      <t>シャ</t>
    </rPh>
    <rPh sb="6" eb="8">
      <t>ジツム</t>
    </rPh>
    <rPh sb="8" eb="10">
      <t>ジッセキ</t>
    </rPh>
    <rPh sb="11" eb="12">
      <t>カン</t>
    </rPh>
    <rPh sb="14" eb="16">
      <t>ジコウ</t>
    </rPh>
    <phoneticPr fontId="7"/>
  </si>
  <si>
    <t>４．補助事業担当者情報</t>
    <rPh sb="4" eb="6">
      <t>ジギョウ</t>
    </rPh>
    <rPh sb="6" eb="9">
      <t>タントウシャ</t>
    </rPh>
    <rPh sb="9" eb="11">
      <t>ジョウホウ</t>
    </rPh>
    <phoneticPr fontId="7"/>
  </si>
  <si>
    <t>　</t>
    <phoneticPr fontId="6"/>
  </si>
  <si>
    <t>（単位：円）</t>
    <phoneticPr fontId="7"/>
  </si>
  <si>
    <t>別添による</t>
    <phoneticPr fontId="7"/>
  </si>
  <si>
    <t>（１）開始年月日</t>
    <phoneticPr fontId="7"/>
  </si>
  <si>
    <t>（２）完了予定年月日</t>
    <phoneticPr fontId="7"/>
  </si>
  <si>
    <t>　　　最終年度の事業完了予定日</t>
    <phoneticPr fontId="7"/>
  </si>
  <si>
    <t>補助対象経費</t>
    <phoneticPr fontId="7"/>
  </si>
  <si>
    <t>　※２行目以降も直接入力　</t>
    <phoneticPr fontId="7"/>
  </si>
  <si>
    <r>
      <t>また</t>
    </r>
    <r>
      <rPr>
        <sz val="14"/>
        <color theme="1"/>
        <rFont val="ＭＳ Ｐ明朝"/>
        <family val="1"/>
        <charset val="128"/>
      </rPr>
      <t>、</t>
    </r>
    <r>
      <rPr>
        <sz val="14"/>
        <color theme="1"/>
        <rFont val="ＭＳ 明朝"/>
        <family val="1"/>
        <charset val="128"/>
      </rPr>
      <t>本情報が同一の設備等に対</t>
    </r>
    <r>
      <rPr>
        <sz val="14"/>
        <color theme="1"/>
        <rFont val="ＭＳ Ｐ明朝"/>
        <family val="1"/>
        <charset val="128"/>
      </rPr>
      <t>し、</t>
    </r>
    <r>
      <rPr>
        <sz val="14"/>
        <color theme="1"/>
        <rFont val="ＭＳ 明朝"/>
        <family val="1"/>
        <charset val="128"/>
      </rPr>
      <t>国から他の補助金を受</t>
    </r>
    <r>
      <rPr>
        <sz val="14"/>
        <color theme="1"/>
        <rFont val="ＭＳ Ｐ明朝"/>
        <family val="1"/>
        <charset val="128"/>
      </rPr>
      <t>けていないかを</t>
    </r>
    <r>
      <rPr>
        <sz val="14"/>
        <color theme="1"/>
        <rFont val="ＭＳ 明朝"/>
        <family val="1"/>
        <charset val="128"/>
      </rPr>
      <t>調査するために利用</t>
    </r>
    <r>
      <rPr>
        <sz val="14"/>
        <color theme="1"/>
        <rFont val="ＭＳ Ｐ明朝"/>
        <family val="1"/>
        <charset val="128"/>
      </rPr>
      <t>されることに</t>
    </r>
    <r>
      <rPr>
        <sz val="14"/>
        <color theme="1"/>
        <rFont val="ＭＳ 明朝"/>
        <family val="1"/>
        <charset val="128"/>
      </rPr>
      <t>同意している。</t>
    </r>
    <rPh sb="3" eb="4">
      <t>ホン</t>
    </rPh>
    <rPh sb="4" eb="6">
      <t>ジョウホウ</t>
    </rPh>
    <rPh sb="49" eb="51">
      <t>ドウイ</t>
    </rPh>
    <phoneticPr fontId="7"/>
  </si>
  <si>
    <t>　E-MAIL（個人のみ）</t>
    <rPh sb="8" eb="10">
      <t>コジン</t>
    </rPh>
    <phoneticPr fontId="7"/>
  </si>
  <si>
    <t>代表担当者</t>
  </si>
  <si>
    <t>入力方法</t>
    <phoneticPr fontId="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</si>
  <si>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7"/>
  </si>
  <si>
    <t>空調</t>
    <rPh sb="0" eb="1">
      <t>ソラ</t>
    </rPh>
    <rPh sb="1" eb="2">
      <t>チョウ</t>
    </rPh>
    <phoneticPr fontId="6"/>
  </si>
  <si>
    <t>換気</t>
    <rPh sb="0" eb="1">
      <t>カン</t>
    </rPh>
    <rPh sb="1" eb="2">
      <t>キ</t>
    </rPh>
    <phoneticPr fontId="6"/>
  </si>
  <si>
    <t>照明</t>
    <rPh sb="0" eb="1">
      <t>アキラ</t>
    </rPh>
    <rPh sb="1" eb="2">
      <t>メイ</t>
    </rPh>
    <phoneticPr fontId="6"/>
  </si>
  <si>
    <t>給湯</t>
    <rPh sb="0" eb="1">
      <t>キュウ</t>
    </rPh>
    <rPh sb="1" eb="2">
      <t>ユ</t>
    </rPh>
    <phoneticPr fontId="6"/>
  </si>
  <si>
    <t>昇降機</t>
    <rPh sb="0" eb="1">
      <t>ノボル</t>
    </rPh>
    <rPh sb="1" eb="2">
      <t>タカシ</t>
    </rPh>
    <rPh sb="2" eb="3">
      <t>キ</t>
    </rPh>
    <phoneticPr fontId="6"/>
  </si>
  <si>
    <t>％</t>
    <phoneticPr fontId="6"/>
  </si>
  <si>
    <t>専有部</t>
  </si>
  <si>
    <t>□</t>
  </si>
  <si>
    <r>
      <rPr>
        <b/>
        <sz val="14"/>
        <color rgb="FFFFFF00"/>
        <rFont val="ＭＳ 明朝"/>
        <family val="1"/>
        <charset val="128"/>
      </rPr>
      <t>◆補助対象設備を赤でマーキング。複数年度事業は、</t>
    </r>
    <r>
      <rPr>
        <b/>
        <sz val="14"/>
        <color rgb="FFFF0000"/>
        <rFont val="ＭＳ 明朝"/>
        <family val="1"/>
        <charset val="128"/>
      </rPr>
      <t>1年目：赤</t>
    </r>
    <r>
      <rPr>
        <b/>
        <sz val="14"/>
        <color rgb="FFFFFF00"/>
        <rFont val="ＭＳ 明朝"/>
        <family val="1"/>
        <charset val="128"/>
      </rPr>
      <t>、</t>
    </r>
    <r>
      <rPr>
        <b/>
        <sz val="14"/>
        <color rgb="FF0070C0"/>
        <rFont val="ＭＳ 明朝"/>
        <family val="1"/>
        <charset val="128"/>
      </rPr>
      <t>2年目：青</t>
    </r>
    <r>
      <rPr>
        <b/>
        <sz val="14"/>
        <color rgb="FFFFFF00"/>
        <rFont val="ＭＳ 明朝"/>
        <family val="1"/>
        <charset val="128"/>
      </rPr>
      <t>、</t>
    </r>
    <r>
      <rPr>
        <b/>
        <sz val="14"/>
        <color rgb="FF00B050"/>
        <rFont val="ＭＳ 明朝"/>
        <family val="1"/>
        <charset val="128"/>
      </rPr>
      <t>3年目：緑、</t>
    </r>
    <r>
      <rPr>
        <b/>
        <sz val="14"/>
        <color rgb="FFFFC000"/>
        <rFont val="ＭＳ 明朝"/>
        <family val="1"/>
        <charset val="128"/>
      </rPr>
      <t>４年目：オレンジ</t>
    </r>
    <r>
      <rPr>
        <b/>
        <sz val="14"/>
        <color rgb="FFFFFF00"/>
        <rFont val="ＭＳ 明朝"/>
        <family val="1"/>
        <charset val="128"/>
      </rPr>
      <t xml:space="preserve"> に色分けする</t>
    </r>
    <rPh sb="43" eb="45">
      <t>ネンメ</t>
    </rPh>
    <phoneticPr fontId="6"/>
  </si>
  <si>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7"/>
  </si>
  <si>
    <t>補助事業の遂行に係る融資計画</t>
    <rPh sb="0" eb="2">
      <t>ホジョ</t>
    </rPh>
    <rPh sb="2" eb="4">
      <t>ジギョウ</t>
    </rPh>
    <rPh sb="5" eb="7">
      <t>スイコウ</t>
    </rPh>
    <rPh sb="8" eb="9">
      <t>カカワ</t>
    </rPh>
    <rPh sb="10" eb="12">
      <t>ユウシ</t>
    </rPh>
    <rPh sb="12" eb="14">
      <t>ケイカク</t>
    </rPh>
    <phoneticPr fontId="6"/>
  </si>
  <si>
    <t>融資計画予定時期</t>
    <rPh sb="0" eb="2">
      <t>ユウシ</t>
    </rPh>
    <rPh sb="2" eb="4">
      <t>ケイカク</t>
    </rPh>
    <rPh sb="4" eb="6">
      <t>ヨテイ</t>
    </rPh>
    <rPh sb="6" eb="8">
      <t>ジキ</t>
    </rPh>
    <phoneticPr fontId="6"/>
  </si>
  <si>
    <t>補助対象建築物に対する抵当権設定予定</t>
    <rPh sb="0" eb="2">
      <t>ホジョ</t>
    </rPh>
    <rPh sb="2" eb="4">
      <t>タイショウ</t>
    </rPh>
    <rPh sb="4" eb="7">
      <t>ケンチクブツ</t>
    </rPh>
    <rPh sb="8" eb="9">
      <t>タイ</t>
    </rPh>
    <rPh sb="11" eb="14">
      <t>テイトウケン</t>
    </rPh>
    <rPh sb="14" eb="16">
      <t>セッテイ</t>
    </rPh>
    <rPh sb="16" eb="18">
      <t>ヨテイ</t>
    </rPh>
    <phoneticPr fontId="6"/>
  </si>
  <si>
    <t>設計者</t>
    <rPh sb="0" eb="2">
      <t>セッケイ</t>
    </rPh>
    <rPh sb="2" eb="3">
      <t>シャ</t>
    </rPh>
    <phoneticPr fontId="6"/>
  </si>
  <si>
    <t>建築工事
施工者</t>
    <rPh sb="0" eb="1">
      <t>ケン</t>
    </rPh>
    <rPh sb="1" eb="2">
      <t>チク</t>
    </rPh>
    <rPh sb="2" eb="4">
      <t>コウジ</t>
    </rPh>
    <rPh sb="5" eb="8">
      <t>セコウシャ</t>
    </rPh>
    <phoneticPr fontId="6"/>
  </si>
  <si>
    <t xml:space="preserve"> </t>
    <phoneticPr fontId="73"/>
  </si>
  <si>
    <t>補助事業の名称</t>
    <rPh sb="0" eb="2">
      <t>ホジョ</t>
    </rPh>
    <rPh sb="2" eb="4">
      <t>ジギョウ</t>
    </rPh>
    <rPh sb="5" eb="7">
      <t>メイショウ</t>
    </rPh>
    <phoneticPr fontId="73"/>
  </si>
  <si>
    <t>各住戸の
外皮平均
熱貫流率
（ＵＡ値）</t>
    <phoneticPr fontId="73"/>
  </si>
  <si>
    <t>番号</t>
    <rPh sb="0" eb="2">
      <t>バンゴウ</t>
    </rPh>
    <phoneticPr fontId="73"/>
  </si>
  <si>
    <t>階数</t>
    <rPh sb="0" eb="2">
      <t>カイスウ</t>
    </rPh>
    <phoneticPr fontId="73"/>
  </si>
  <si>
    <t>部屋
番号</t>
    <rPh sb="0" eb="2">
      <t>ヘヤ</t>
    </rPh>
    <rPh sb="3" eb="5">
      <t>バンゴウ</t>
    </rPh>
    <phoneticPr fontId="73"/>
  </si>
  <si>
    <t>間取り</t>
    <phoneticPr fontId="73"/>
  </si>
  <si>
    <t>床面積
（㎡）</t>
    <rPh sb="0" eb="3">
      <t>ユカメンセキ</t>
    </rPh>
    <phoneticPr fontId="73"/>
  </si>
  <si>
    <t>各住戸の
外皮平均
熱貫流率
（ＵＡ値）</t>
    <rPh sb="0" eb="1">
      <t>カク</t>
    </rPh>
    <rPh sb="1" eb="3">
      <t>ジュウコ</t>
    </rPh>
    <phoneticPr fontId="73"/>
  </si>
  <si>
    <t>住戸の位置属性</t>
    <rPh sb="0" eb="2">
      <t>ジュウコ</t>
    </rPh>
    <rPh sb="3" eb="5">
      <t>イチ</t>
    </rPh>
    <rPh sb="5" eb="7">
      <t>ゾクセイ</t>
    </rPh>
    <phoneticPr fontId="73"/>
  </si>
  <si>
    <t>住戸に係る高性能断熱材</t>
    <rPh sb="0" eb="2">
      <t>ジュウコ</t>
    </rPh>
    <rPh sb="3" eb="4">
      <t>カカワ</t>
    </rPh>
    <rPh sb="5" eb="8">
      <t>コウセイノウ</t>
    </rPh>
    <rPh sb="8" eb="11">
      <t>ダンネツザイ</t>
    </rPh>
    <phoneticPr fontId="73"/>
  </si>
  <si>
    <t>空調設備</t>
    <rPh sb="0" eb="2">
      <t>クウチョウ</t>
    </rPh>
    <rPh sb="2" eb="4">
      <t>セツビ</t>
    </rPh>
    <phoneticPr fontId="73"/>
  </si>
  <si>
    <t>換気設備</t>
    <rPh sb="0" eb="2">
      <t>カンキ</t>
    </rPh>
    <rPh sb="2" eb="4">
      <t>セツビ</t>
    </rPh>
    <phoneticPr fontId="73"/>
  </si>
  <si>
    <t>給湯設備</t>
    <rPh sb="0" eb="2">
      <t>キュウトウ</t>
    </rPh>
    <rPh sb="2" eb="4">
      <t>セツビ</t>
    </rPh>
    <phoneticPr fontId="73"/>
  </si>
  <si>
    <t>照明設備</t>
    <rPh sb="0" eb="2">
      <t>ショウメイ</t>
    </rPh>
    <rPh sb="2" eb="4">
      <t>セツビ</t>
    </rPh>
    <phoneticPr fontId="73"/>
  </si>
  <si>
    <t>エネルギー
計測装置</t>
    <rPh sb="6" eb="8">
      <t>ケイソク</t>
    </rPh>
    <rPh sb="8" eb="10">
      <t>ソウチ</t>
    </rPh>
    <phoneticPr fontId="73"/>
  </si>
  <si>
    <t>その他の設備①</t>
    <rPh sb="2" eb="3">
      <t>タ</t>
    </rPh>
    <rPh sb="4" eb="6">
      <t>セツビ</t>
    </rPh>
    <phoneticPr fontId="73"/>
  </si>
  <si>
    <t>その他の設備②</t>
    <rPh sb="2" eb="3">
      <t>タ</t>
    </rPh>
    <rPh sb="4" eb="6">
      <t>セツビ</t>
    </rPh>
    <phoneticPr fontId="73"/>
  </si>
  <si>
    <t>その他の設備③</t>
    <rPh sb="2" eb="3">
      <t>タ</t>
    </rPh>
    <rPh sb="4" eb="6">
      <t>セツビ</t>
    </rPh>
    <phoneticPr fontId="73"/>
  </si>
  <si>
    <t>平面＆断面</t>
    <rPh sb="0" eb="2">
      <t>ヘイメン</t>
    </rPh>
    <rPh sb="3" eb="5">
      <t>ダンメン</t>
    </rPh>
    <phoneticPr fontId="73"/>
  </si>
  <si>
    <t>係数</t>
    <rPh sb="0" eb="2">
      <t>ケイスウ</t>
    </rPh>
    <phoneticPr fontId="73"/>
  </si>
  <si>
    <t>床面積
50㎡未満</t>
    <rPh sb="0" eb="3">
      <t>ユカメンセキ</t>
    </rPh>
    <phoneticPr fontId="73"/>
  </si>
  <si>
    <t>平面</t>
    <rPh sb="0" eb="2">
      <t>ヘイメン</t>
    </rPh>
    <phoneticPr fontId="73"/>
  </si>
  <si>
    <t>断面</t>
    <rPh sb="0" eb="2">
      <t>ダンメン</t>
    </rPh>
    <phoneticPr fontId="73"/>
  </si>
  <si>
    <t>住宅モデル区分による係数</t>
    <rPh sb="0" eb="2">
      <t>ジュウタク</t>
    </rPh>
    <rPh sb="5" eb="7">
      <t>クブン</t>
    </rPh>
    <rPh sb="10" eb="12">
      <t>ケイスウ</t>
    </rPh>
    <phoneticPr fontId="73"/>
  </si>
  <si>
    <t>補助対象経費</t>
    <rPh sb="0" eb="2">
      <t>ホジョ</t>
    </rPh>
    <rPh sb="2" eb="4">
      <t>タイショウ</t>
    </rPh>
    <rPh sb="4" eb="6">
      <t>ケイヒ</t>
    </rPh>
    <phoneticPr fontId="73"/>
  </si>
  <si>
    <t>導入年</t>
    <rPh sb="0" eb="2">
      <t>ドウニュウ</t>
    </rPh>
    <rPh sb="2" eb="3">
      <t>ネン</t>
    </rPh>
    <phoneticPr fontId="73"/>
  </si>
  <si>
    <t>定格出力</t>
    <rPh sb="0" eb="2">
      <t>テイカク</t>
    </rPh>
    <rPh sb="2" eb="4">
      <t>シュツリョク</t>
    </rPh>
    <phoneticPr fontId="73"/>
  </si>
  <si>
    <t>数量</t>
    <rPh sb="0" eb="2">
      <t>スウリョウ</t>
    </rPh>
    <phoneticPr fontId="73"/>
  </si>
  <si>
    <t>設備</t>
    <rPh sb="0" eb="2">
      <t>セツビ</t>
    </rPh>
    <phoneticPr fontId="73"/>
  </si>
  <si>
    <t>換気種別</t>
    <rPh sb="0" eb="2">
      <t>カンキ</t>
    </rPh>
    <rPh sb="2" eb="4">
      <t>シュベツ</t>
    </rPh>
    <phoneticPr fontId="73"/>
  </si>
  <si>
    <t>設備種別</t>
    <rPh sb="0" eb="2">
      <t>セツビ</t>
    </rPh>
    <rPh sb="2" eb="4">
      <t>シュベツ</t>
    </rPh>
    <phoneticPr fontId="73"/>
  </si>
  <si>
    <t>仕様・燃料種別による加算</t>
    <rPh sb="0" eb="2">
      <t>シヨウ</t>
    </rPh>
    <rPh sb="3" eb="5">
      <t>ネンリョウ</t>
    </rPh>
    <rPh sb="5" eb="7">
      <t>シュベツ</t>
    </rPh>
    <rPh sb="10" eb="12">
      <t>カサン</t>
    </rPh>
    <phoneticPr fontId="73"/>
  </si>
  <si>
    <t>設置
台数</t>
    <rPh sb="0" eb="2">
      <t>セッチ</t>
    </rPh>
    <rPh sb="3" eb="5">
      <t>ダイスウ</t>
    </rPh>
    <phoneticPr fontId="73"/>
  </si>
  <si>
    <t>導入設備名
（仕様は別紙）</t>
    <rPh sb="7" eb="9">
      <t>シヨウ</t>
    </rPh>
    <rPh sb="10" eb="12">
      <t>ベッシ</t>
    </rPh>
    <phoneticPr fontId="73"/>
  </si>
  <si>
    <t>通常</t>
    <rPh sb="0" eb="2">
      <t>ツウジョウ</t>
    </rPh>
    <phoneticPr fontId="73"/>
  </si>
  <si>
    <t>妻側
住戸の妻面
開口率
25%以上</t>
    <phoneticPr fontId="73"/>
  </si>
  <si>
    <t>床面積</t>
    <rPh sb="0" eb="3">
      <t>ユカメンセキ</t>
    </rPh>
    <phoneticPr fontId="73"/>
  </si>
  <si>
    <t>住戸の
外皮
性能</t>
    <rPh sb="0" eb="2">
      <t>ジュウコ</t>
    </rPh>
    <rPh sb="4" eb="6">
      <t>ガイヒ</t>
    </rPh>
    <rPh sb="7" eb="9">
      <t>セイノウ</t>
    </rPh>
    <phoneticPr fontId="73"/>
  </si>
  <si>
    <t>住戸の
位置
属性</t>
    <rPh sb="0" eb="2">
      <t>ジュウコ</t>
    </rPh>
    <rPh sb="4" eb="6">
      <t>イチ</t>
    </rPh>
    <rPh sb="7" eb="9">
      <t>ゾクセイ</t>
    </rPh>
    <phoneticPr fontId="73"/>
  </si>
  <si>
    <t>寒冷地仕様</t>
    <rPh sb="0" eb="3">
      <t>カンレイチ</t>
    </rPh>
    <rPh sb="3" eb="5">
      <t>シヨウ</t>
    </rPh>
    <phoneticPr fontId="73"/>
  </si>
  <si>
    <t>中小都市ガス
事業者による
ガス供給</t>
    <rPh sb="0" eb="2">
      <t>チュウショウ</t>
    </rPh>
    <rPh sb="2" eb="4">
      <t>トシ</t>
    </rPh>
    <rPh sb="7" eb="9">
      <t>ジギョウ</t>
    </rPh>
    <rPh sb="9" eb="10">
      <t>シャ</t>
    </rPh>
    <rPh sb="16" eb="18">
      <t>キョウキュウ</t>
    </rPh>
    <phoneticPr fontId="73"/>
  </si>
  <si>
    <t>LPガス仕様</t>
    <rPh sb="4" eb="6">
      <t>シヨウ</t>
    </rPh>
    <phoneticPr fontId="73"/>
  </si>
  <si>
    <t>以上</t>
    <rPh sb="0" eb="2">
      <t>イジョウ</t>
    </rPh>
    <phoneticPr fontId="73"/>
  </si>
  <si>
    <t>以下</t>
    <rPh sb="0" eb="2">
      <t>イカ</t>
    </rPh>
    <phoneticPr fontId="73"/>
  </si>
  <si>
    <t>交付決定後に行う
エネルギー計算に
係る費用</t>
    <phoneticPr fontId="8"/>
  </si>
  <si>
    <t>仕様・燃料種
別による加算</t>
    <rPh sb="0" eb="2">
      <t>シヨウ</t>
    </rPh>
    <rPh sb="3" eb="5">
      <t>ネンリョウ</t>
    </rPh>
    <rPh sb="5" eb="6">
      <t>シュ</t>
    </rPh>
    <rPh sb="7" eb="8">
      <t>ベツ</t>
    </rPh>
    <rPh sb="11" eb="13">
      <t>カサン</t>
    </rPh>
    <phoneticPr fontId="6"/>
  </si>
  <si>
    <t>照明設備</t>
    <phoneticPr fontId="7"/>
  </si>
  <si>
    <t>定額単価表にない導入設備</t>
    <rPh sb="0" eb="2">
      <t>テイガク</t>
    </rPh>
    <rPh sb="2" eb="4">
      <t>タンカ</t>
    </rPh>
    <rPh sb="4" eb="5">
      <t>ヒョウ</t>
    </rPh>
    <rPh sb="8" eb="10">
      <t>ドウニュウ</t>
    </rPh>
    <rPh sb="10" eb="12">
      <t>セツビ</t>
    </rPh>
    <phoneticPr fontId="7"/>
  </si>
  <si>
    <r>
      <t>エネルギー計測装置</t>
    </r>
    <r>
      <rPr>
        <sz val="12"/>
        <color theme="1"/>
        <rFont val="ＭＳ Ｐ明朝"/>
        <family val="1"/>
        <charset val="128"/>
      </rPr>
      <t>（ガスの計測ができるもの）</t>
    </r>
    <rPh sb="5" eb="7">
      <t>ケイソク</t>
    </rPh>
    <rPh sb="7" eb="9">
      <t>ソウチ</t>
    </rPh>
    <rPh sb="13" eb="15">
      <t>ケイソク</t>
    </rPh>
    <phoneticPr fontId="7"/>
  </si>
  <si>
    <t>a</t>
    <phoneticPr fontId="8"/>
  </si>
  <si>
    <t>b</t>
    <phoneticPr fontId="8"/>
  </si>
  <si>
    <t>c</t>
    <phoneticPr fontId="8"/>
  </si>
  <si>
    <t>d</t>
    <phoneticPr fontId="8"/>
  </si>
  <si>
    <t>戸</t>
    <rPh sb="0" eb="1">
      <t>ト</t>
    </rPh>
    <phoneticPr fontId="7"/>
  </si>
  <si>
    <t>設計費の補助対象経費　総計</t>
    <rPh sb="0" eb="2">
      <t>セッケイ</t>
    </rPh>
    <rPh sb="2" eb="3">
      <t>ヒ</t>
    </rPh>
    <rPh sb="4" eb="6">
      <t>ホジョ</t>
    </rPh>
    <rPh sb="6" eb="8">
      <t>タイショウ</t>
    </rPh>
    <rPh sb="8" eb="10">
      <t>ケイヒ</t>
    </rPh>
    <rPh sb="11" eb="12">
      <t>ソウ</t>
    </rPh>
    <rPh sb="12" eb="13">
      <t>ケイ</t>
    </rPh>
    <phoneticPr fontId="7"/>
  </si>
  <si>
    <t>２００,０００円＋（２,０００円×住戸数）</t>
    <phoneticPr fontId="7"/>
  </si>
  <si>
    <t>１</t>
    <phoneticPr fontId="7"/>
  </si>
  <si>
    <t xml:space="preserve"> 補助金の額（参考値）</t>
    <rPh sb="1" eb="3">
      <t>ホジョ</t>
    </rPh>
    <rPh sb="5" eb="6">
      <t>ガク</t>
    </rPh>
    <rPh sb="7" eb="9">
      <t>サンコウ</t>
    </rPh>
    <rPh sb="9" eb="10">
      <t>チ</t>
    </rPh>
    <phoneticPr fontId="7"/>
  </si>
  <si>
    <t>_</t>
    <phoneticPr fontId="7"/>
  </si>
  <si>
    <t>高層ＺＥＨ－Ｍ支援事業</t>
    <phoneticPr fontId="8"/>
  </si>
  <si>
    <t>高層ＺＥＨ－Ｍ支援事業</t>
    <phoneticPr fontId="7"/>
  </si>
  <si>
    <t>２</t>
    <phoneticPr fontId="7"/>
  </si>
  <si>
    <t>３</t>
    <phoneticPr fontId="7"/>
  </si>
  <si>
    <t>４</t>
    <phoneticPr fontId="7"/>
  </si>
  <si>
    <t>1</t>
    <phoneticPr fontId="7"/>
  </si>
  <si>
    <t>燃料電池（PEFC_700W以上）</t>
    <phoneticPr fontId="7"/>
  </si>
  <si>
    <t>燃料電池（SOFC_400W以上）</t>
    <phoneticPr fontId="7"/>
  </si>
  <si>
    <t>蓄電システム</t>
    <rPh sb="0" eb="2">
      <t>チクデン</t>
    </rPh>
    <phoneticPr fontId="73"/>
  </si>
  <si>
    <t>円</t>
    <rPh sb="0" eb="1">
      <t>エン</t>
    </rPh>
    <phoneticPr fontId="71"/>
  </si>
  <si>
    <t>(Ⅱ)</t>
    <phoneticPr fontId="73"/>
  </si>
  <si>
    <t>PCSの定格出力</t>
    <rPh sb="4" eb="6">
      <t>テイカク</t>
    </rPh>
    <rPh sb="6" eb="8">
      <t>シュツリョク</t>
    </rPh>
    <phoneticPr fontId="71"/>
  </si>
  <si>
    <t>PCSのタイプ</t>
    <phoneticPr fontId="71"/>
  </si>
  <si>
    <t>蓄電容量</t>
    <rPh sb="0" eb="2">
      <t>チクデン</t>
    </rPh>
    <rPh sb="2" eb="4">
      <t>ヨウリョウ</t>
    </rPh>
    <phoneticPr fontId="71"/>
  </si>
  <si>
    <t>(Ⅰ)</t>
    <phoneticPr fontId="73"/>
  </si>
  <si>
    <t>初期実効容量</t>
    <rPh sb="0" eb="2">
      <t>ショキ</t>
    </rPh>
    <rPh sb="2" eb="4">
      <t>ジッコウ</t>
    </rPh>
    <rPh sb="4" eb="6">
      <t>ヨウリョウ</t>
    </rPh>
    <phoneticPr fontId="71"/>
  </si>
  <si>
    <t>パッケージ型番</t>
    <rPh sb="5" eb="7">
      <t>カタバン</t>
    </rPh>
    <phoneticPr fontId="71"/>
  </si>
  <si>
    <t>メーカー名</t>
    <rPh sb="4" eb="5">
      <t>メイ</t>
    </rPh>
    <phoneticPr fontId="71"/>
  </si>
  <si>
    <t>補助事業の名称</t>
    <phoneticPr fontId="73"/>
  </si>
  <si>
    <t>　１．補助事業情報</t>
    <rPh sb="3" eb="5">
      <t>ホジョ</t>
    </rPh>
    <rPh sb="5" eb="7">
      <t>ジギョウ</t>
    </rPh>
    <rPh sb="7" eb="9">
      <t>ジョウホウ</t>
    </rPh>
    <phoneticPr fontId="71"/>
  </si>
  <si>
    <t>設備区分</t>
    <rPh sb="0" eb="2">
      <t>セツビ</t>
    </rPh>
    <rPh sb="2" eb="4">
      <t>クブン</t>
    </rPh>
    <phoneticPr fontId="87"/>
  </si>
  <si>
    <t>設備名</t>
    <rPh sb="0" eb="2">
      <t>セツビ</t>
    </rPh>
    <rPh sb="2" eb="3">
      <t>メイ</t>
    </rPh>
    <phoneticPr fontId="87"/>
  </si>
  <si>
    <t>費目</t>
    <rPh sb="0" eb="2">
      <t>ヒモク</t>
    </rPh>
    <phoneticPr fontId="71"/>
  </si>
  <si>
    <t>単位</t>
    <rPh sb="0" eb="2">
      <t>タンイ</t>
    </rPh>
    <phoneticPr fontId="71"/>
  </si>
  <si>
    <t>本年度 交付申請時</t>
    <rPh sb="0" eb="3">
      <t>ホンネンド</t>
    </rPh>
    <rPh sb="4" eb="6">
      <t>コウフ</t>
    </rPh>
    <rPh sb="6" eb="8">
      <t>シンセイ</t>
    </rPh>
    <rPh sb="8" eb="9">
      <t>ジ</t>
    </rPh>
    <phoneticPr fontId="71"/>
  </si>
  <si>
    <t>備　考</t>
    <rPh sb="0" eb="1">
      <t>ビ</t>
    </rPh>
    <rPh sb="2" eb="3">
      <t>コウ</t>
    </rPh>
    <phoneticPr fontId="71"/>
  </si>
  <si>
    <t>単　価</t>
    <rPh sb="0" eb="1">
      <t>タン</t>
    </rPh>
    <rPh sb="2" eb="3">
      <t>アタイ</t>
    </rPh>
    <phoneticPr fontId="71"/>
  </si>
  <si>
    <t>補助事業に要する経費</t>
    <rPh sb="0" eb="2">
      <t>ホジョ</t>
    </rPh>
    <rPh sb="2" eb="4">
      <t>ジギョウ</t>
    </rPh>
    <rPh sb="5" eb="6">
      <t>ヨウ</t>
    </rPh>
    <rPh sb="8" eb="10">
      <t>ケイヒ</t>
    </rPh>
    <phoneticPr fontId="71"/>
  </si>
  <si>
    <t>補助対象経費</t>
    <rPh sb="0" eb="2">
      <t>ホジョ</t>
    </rPh>
    <rPh sb="2" eb="4">
      <t>タイショウ</t>
    </rPh>
    <rPh sb="4" eb="6">
      <t>ケイヒ</t>
    </rPh>
    <phoneticPr fontId="71"/>
  </si>
  <si>
    <t>補助対象外経費</t>
    <rPh sb="0" eb="2">
      <t>ホジョ</t>
    </rPh>
    <rPh sb="2" eb="4">
      <t>タイショウ</t>
    </rPh>
    <rPh sb="4" eb="5">
      <t>ガイ</t>
    </rPh>
    <rPh sb="5" eb="7">
      <t>ケイヒ</t>
    </rPh>
    <phoneticPr fontId="71"/>
  </si>
  <si>
    <t>数量</t>
    <rPh sb="0" eb="2">
      <t>スウリョウ</t>
    </rPh>
    <phoneticPr fontId="71"/>
  </si>
  <si>
    <t>金　額</t>
    <rPh sb="0" eb="1">
      <t>キン</t>
    </rPh>
    <rPh sb="2" eb="3">
      <t>ガク</t>
    </rPh>
    <phoneticPr fontId="71"/>
  </si>
  <si>
    <t>蓄電システム</t>
    <rPh sb="0" eb="2">
      <t>チクデン</t>
    </rPh>
    <phoneticPr fontId="7"/>
  </si>
  <si>
    <t>共用部に導入する設備</t>
    <rPh sb="0" eb="3">
      <t>キョウヨウブ</t>
    </rPh>
    <rPh sb="4" eb="6">
      <t>ドウニュウ</t>
    </rPh>
    <rPh sb="8" eb="10">
      <t>セツビ</t>
    </rPh>
    <phoneticPr fontId="7"/>
  </si>
  <si>
    <t>共用部</t>
    <rPh sb="0" eb="3">
      <t>キョウヨウブ</t>
    </rPh>
    <phoneticPr fontId="7"/>
  </si>
  <si>
    <t>設備費・工事費</t>
    <rPh sb="2" eb="3">
      <t>ヒ</t>
    </rPh>
    <rPh sb="4" eb="7">
      <t>コウジヒ</t>
    </rPh>
    <phoneticPr fontId="6"/>
  </si>
  <si>
    <t>合計</t>
    <rPh sb="0" eb="2">
      <t>ゴウケイ</t>
    </rPh>
    <phoneticPr fontId="8"/>
  </si>
  <si>
    <t>小計（Ａ）</t>
    <rPh sb="0" eb="2">
      <t>ショウケイ</t>
    </rPh>
    <phoneticPr fontId="8"/>
  </si>
  <si>
    <t>７．住戸情報入力</t>
    <rPh sb="2" eb="4">
      <t>ジュウコ</t>
    </rPh>
    <rPh sb="4" eb="6">
      <t>ジョウホウ</t>
    </rPh>
    <rPh sb="6" eb="8">
      <t>ニュウリョク</t>
    </rPh>
    <phoneticPr fontId="8"/>
  </si>
  <si>
    <t>導入台数</t>
    <rPh sb="0" eb="2">
      <t>ドウニュウ</t>
    </rPh>
    <rPh sb="2" eb="4">
      <t>ダイスウ</t>
    </rPh>
    <phoneticPr fontId="71"/>
  </si>
  <si>
    <t>台</t>
    <rPh sb="0" eb="1">
      <t>ダイ</t>
    </rPh>
    <phoneticPr fontId="71"/>
  </si>
  <si>
    <t>(Ⅲ)</t>
    <phoneticPr fontId="73"/>
  </si>
  <si>
    <t>初期実効容量(合計)</t>
    <rPh sb="0" eb="2">
      <t>ショキ</t>
    </rPh>
    <rPh sb="2" eb="4">
      <t>ジッコウ</t>
    </rPh>
    <rPh sb="4" eb="6">
      <t>ヨウリョウ</t>
    </rPh>
    <rPh sb="7" eb="9">
      <t>ゴウケイ</t>
    </rPh>
    <phoneticPr fontId="71"/>
  </si>
  <si>
    <t>kWh</t>
    <phoneticPr fontId="71"/>
  </si>
  <si>
    <t xml:space="preserve"> 円</t>
    <phoneticPr fontId="71"/>
  </si>
  <si>
    <t>その他</t>
    <rPh sb="2" eb="3">
      <t>ホカ</t>
    </rPh>
    <phoneticPr fontId="8"/>
  </si>
  <si>
    <t>定額単価表にない設備</t>
    <rPh sb="0" eb="2">
      <t>テイガク</t>
    </rPh>
    <rPh sb="2" eb="4">
      <t>タンカ</t>
    </rPh>
    <rPh sb="4" eb="5">
      <t>ヒョウ</t>
    </rPh>
    <rPh sb="8" eb="10">
      <t>セツビ</t>
    </rPh>
    <phoneticPr fontId="8"/>
  </si>
  <si>
    <t>事業年度　2年目</t>
    <rPh sb="0" eb="2">
      <t>ジギョウ</t>
    </rPh>
    <rPh sb="2" eb="4">
      <t>ネンド</t>
    </rPh>
    <rPh sb="6" eb="8">
      <t>ネンメ</t>
    </rPh>
    <phoneticPr fontId="8"/>
  </si>
  <si>
    <t>事業年度　3年目</t>
    <rPh sb="0" eb="2">
      <t>ジギョウ</t>
    </rPh>
    <rPh sb="2" eb="4">
      <t>ネンド</t>
    </rPh>
    <rPh sb="6" eb="8">
      <t>ネンメ</t>
    </rPh>
    <phoneticPr fontId="8"/>
  </si>
  <si>
    <t>事業年度　4年目</t>
    <rPh sb="0" eb="2">
      <t>ジギョウ</t>
    </rPh>
    <rPh sb="2" eb="4">
      <t>ネンド</t>
    </rPh>
    <rPh sb="6" eb="8">
      <t>ネンメ</t>
    </rPh>
    <phoneticPr fontId="8"/>
  </si>
  <si>
    <t>事業年度　1年目</t>
    <rPh sb="0" eb="2">
      <t>ジギョウ</t>
    </rPh>
    <rPh sb="2" eb="4">
      <t>ネンド</t>
    </rPh>
    <rPh sb="6" eb="8">
      <t>ネンメ</t>
    </rPh>
    <phoneticPr fontId="8"/>
  </si>
  <si>
    <t>高層ZEH-M支援事業</t>
    <phoneticPr fontId="8"/>
  </si>
  <si>
    <t>C</t>
    <phoneticPr fontId="8"/>
  </si>
  <si>
    <t>D</t>
    <phoneticPr fontId="8"/>
  </si>
  <si>
    <t>E</t>
    <phoneticPr fontId="8"/>
  </si>
  <si>
    <t>F</t>
    <phoneticPr fontId="8"/>
  </si>
  <si>
    <t>G</t>
    <phoneticPr fontId="8"/>
  </si>
  <si>
    <t>必須</t>
    <rPh sb="0" eb="2">
      <t>ヒッス</t>
    </rPh>
    <phoneticPr fontId="8"/>
  </si>
  <si>
    <t>◆金額は全て税抜とし、小数点以下切り捨てとすること。</t>
    <rPh sb="1" eb="3">
      <t>キンガク</t>
    </rPh>
    <rPh sb="4" eb="5">
      <t>スベ</t>
    </rPh>
    <rPh sb="6" eb="8">
      <t>ゼイヌキ</t>
    </rPh>
    <rPh sb="11" eb="14">
      <t>ショウスウテン</t>
    </rPh>
    <rPh sb="14" eb="16">
      <t>イカ</t>
    </rPh>
    <rPh sb="16" eb="17">
      <t>キ</t>
    </rPh>
    <rPh sb="18" eb="19">
      <t>ス</t>
    </rPh>
    <phoneticPr fontId="71"/>
  </si>
  <si>
    <t>2年度目事業完了予定日</t>
    <rPh sb="1" eb="3">
      <t>ネンド</t>
    </rPh>
    <rPh sb="3" eb="4">
      <t>メ</t>
    </rPh>
    <rPh sb="4" eb="6">
      <t>ジギョウ</t>
    </rPh>
    <rPh sb="6" eb="8">
      <t>カンリョウ</t>
    </rPh>
    <rPh sb="8" eb="10">
      <t>ヨテイ</t>
    </rPh>
    <rPh sb="10" eb="11">
      <t>ビ</t>
    </rPh>
    <phoneticPr fontId="7"/>
  </si>
  <si>
    <t>3年度目事業完了予定日</t>
    <rPh sb="1" eb="3">
      <t>ネンド</t>
    </rPh>
    <rPh sb="3" eb="4">
      <t>メ</t>
    </rPh>
    <rPh sb="4" eb="6">
      <t>ジギョウ</t>
    </rPh>
    <rPh sb="6" eb="8">
      <t>カンリョウ</t>
    </rPh>
    <rPh sb="8" eb="10">
      <t>ヨテイ</t>
    </rPh>
    <rPh sb="10" eb="11">
      <t>ビ</t>
    </rPh>
    <phoneticPr fontId="7"/>
  </si>
  <si>
    <t>4年度目事業完了予定日</t>
    <rPh sb="1" eb="3">
      <t>ネンド</t>
    </rPh>
    <rPh sb="3" eb="4">
      <t>メ</t>
    </rPh>
    <rPh sb="4" eb="6">
      <t>ジギョウ</t>
    </rPh>
    <rPh sb="6" eb="8">
      <t>カンリョウ</t>
    </rPh>
    <rPh sb="8" eb="10">
      <t>ヨテイ</t>
    </rPh>
    <rPh sb="10" eb="11">
      <t>ビ</t>
    </rPh>
    <phoneticPr fontId="7"/>
  </si>
  <si>
    <t>(例)　まるまるまるかぶしきがいしゃ</t>
    <rPh sb="1" eb="2">
      <t>レイ</t>
    </rPh>
    <phoneticPr fontId="6"/>
  </si>
  <si>
    <t>(例)　代表取締役</t>
    <rPh sb="1" eb="2">
      <t>レイ</t>
    </rPh>
    <rPh sb="4" eb="6">
      <t>ダイヒョウ</t>
    </rPh>
    <rPh sb="6" eb="9">
      <t>トリシマリヤク</t>
    </rPh>
    <phoneticPr fontId="6"/>
  </si>
  <si>
    <t>(例)　かんきょう　たろう</t>
    <rPh sb="1" eb="2">
      <t>レイ</t>
    </rPh>
    <phoneticPr fontId="6"/>
  </si>
  <si>
    <t>(例)　環境　太郎</t>
    <rPh sb="1" eb="2">
      <t>レイ</t>
    </rPh>
    <rPh sb="4" eb="6">
      <t>カンキョウ</t>
    </rPh>
    <rPh sb="7" eb="9">
      <t>タロウ</t>
    </rPh>
    <phoneticPr fontId="6"/>
  </si>
  <si>
    <t>(例)　104-0000</t>
    <phoneticPr fontId="6"/>
  </si>
  <si>
    <t>(例)　03-0000-1111</t>
    <phoneticPr fontId="6"/>
  </si>
  <si>
    <t>(例)　1234567890123</t>
    <phoneticPr fontId="6"/>
  </si>
  <si>
    <t>(例)　▽▽株式会社</t>
    <rPh sb="6" eb="10">
      <t>カブシキガイシャ</t>
    </rPh>
    <phoneticPr fontId="6"/>
  </si>
  <si>
    <t>登録状況</t>
    <phoneticPr fontId="7"/>
  </si>
  <si>
    <t>(例)　ZEHM00-00000-A</t>
    <phoneticPr fontId="6"/>
  </si>
  <si>
    <t>(例)　●</t>
    <phoneticPr fontId="6"/>
  </si>
  <si>
    <t>(例)　○○〇部○○課</t>
    <rPh sb="1" eb="2">
      <t>レイ</t>
    </rPh>
    <rPh sb="7" eb="8">
      <t>ブ</t>
    </rPh>
    <rPh sb="10" eb="11">
      <t>カ</t>
    </rPh>
    <phoneticPr fontId="6"/>
  </si>
  <si>
    <t>(例)　課長</t>
    <rPh sb="1" eb="2">
      <t>レイ</t>
    </rPh>
    <rPh sb="4" eb="6">
      <t>カチョウ</t>
    </rPh>
    <phoneticPr fontId="6"/>
  </si>
  <si>
    <t>(例)　まる　たろう</t>
    <rPh sb="1" eb="2">
      <t>レイ</t>
    </rPh>
    <phoneticPr fontId="6"/>
  </si>
  <si>
    <t>(例)　丸　太郎</t>
    <rPh sb="1" eb="2">
      <t>レイ</t>
    </rPh>
    <rPh sb="4" eb="5">
      <t>マル</t>
    </rPh>
    <rPh sb="6" eb="8">
      <t>タロウ</t>
    </rPh>
    <phoneticPr fontId="6"/>
  </si>
  <si>
    <t>(例)　104-0000</t>
    <rPh sb="1" eb="2">
      <t>レイ</t>
    </rPh>
    <phoneticPr fontId="6"/>
  </si>
  <si>
    <t>(例)　東京都中央区○○町○○丁目○○番○○号</t>
    <rPh sb="1" eb="2">
      <t>レイ</t>
    </rPh>
    <phoneticPr fontId="6"/>
  </si>
  <si>
    <t>(例)　03-0000-1111</t>
    <rPh sb="1" eb="2">
      <t>レイ</t>
    </rPh>
    <phoneticPr fontId="6"/>
  </si>
  <si>
    <t>(例)　090-0000-1112</t>
    <rPh sb="1" eb="2">
      <t>レイ</t>
    </rPh>
    <phoneticPr fontId="6"/>
  </si>
  <si>
    <t>(例)　t-maru@zehzeh.com</t>
    <rPh sb="1" eb="2">
      <t>レイ</t>
    </rPh>
    <phoneticPr fontId="6"/>
  </si>
  <si>
    <t>(例)　有り</t>
    <rPh sb="4" eb="5">
      <t>アリ</t>
    </rPh>
    <phoneticPr fontId="6"/>
  </si>
  <si>
    <t>(例)　〇▽□補助金</t>
    <rPh sb="7" eb="10">
      <t>ホジョキン</t>
    </rPh>
    <phoneticPr fontId="6"/>
  </si>
  <si>
    <t>(例)　―</t>
    <phoneticPr fontId="6"/>
  </si>
  <si>
    <t>(例)　□□設計事務所</t>
    <rPh sb="1" eb="2">
      <t>レイ</t>
    </rPh>
    <rPh sb="6" eb="8">
      <t>セッケイ</t>
    </rPh>
    <rPh sb="8" eb="10">
      <t>ジム</t>
    </rPh>
    <rPh sb="10" eb="11">
      <t>ショ</t>
    </rPh>
    <phoneticPr fontId="6"/>
  </si>
  <si>
    <t>(例)　設計　次郎</t>
    <rPh sb="1" eb="2">
      <t>レイ</t>
    </rPh>
    <rPh sb="4" eb="6">
      <t>セッケイ</t>
    </rPh>
    <rPh sb="7" eb="9">
      <t>ジロウ</t>
    </rPh>
    <phoneticPr fontId="6"/>
  </si>
  <si>
    <t>(例)　設計</t>
    <rPh sb="1" eb="2">
      <t>レイ</t>
    </rPh>
    <rPh sb="4" eb="6">
      <t>セッケイ</t>
    </rPh>
    <phoneticPr fontId="6"/>
  </si>
  <si>
    <t>(例)　105-0000</t>
    <rPh sb="1" eb="2">
      <t>レイ</t>
    </rPh>
    <phoneticPr fontId="6"/>
  </si>
  <si>
    <t>(例)　東京都港区□□町□□丁目□番地□号</t>
    <rPh sb="1" eb="2">
      <t>レイ</t>
    </rPh>
    <rPh sb="4" eb="7">
      <t>トウキョウト</t>
    </rPh>
    <rPh sb="7" eb="9">
      <t>ミナトク</t>
    </rPh>
    <rPh sb="11" eb="12">
      <t>チョウ</t>
    </rPh>
    <rPh sb="14" eb="15">
      <t>チョウ</t>
    </rPh>
    <rPh sb="15" eb="16">
      <t>メ</t>
    </rPh>
    <rPh sb="17" eb="19">
      <t>バンチ</t>
    </rPh>
    <rPh sb="20" eb="21">
      <t>ゴウ</t>
    </rPh>
    <phoneticPr fontId="6"/>
  </si>
  <si>
    <t>(例)　△△建築株式会社</t>
    <rPh sb="1" eb="2">
      <t>レイ</t>
    </rPh>
    <rPh sb="6" eb="8">
      <t>ケンチク</t>
    </rPh>
    <rPh sb="8" eb="10">
      <t>カブシキ</t>
    </rPh>
    <rPh sb="10" eb="12">
      <t>ガイシャ</t>
    </rPh>
    <phoneticPr fontId="6"/>
  </si>
  <si>
    <t>(例)　建築　次郎</t>
    <rPh sb="1" eb="2">
      <t>レイ</t>
    </rPh>
    <rPh sb="4" eb="6">
      <t>ケンチク</t>
    </rPh>
    <rPh sb="7" eb="9">
      <t>ジロウ</t>
    </rPh>
    <phoneticPr fontId="6"/>
  </si>
  <si>
    <t>(例)　施工</t>
    <rPh sb="1" eb="2">
      <t>レイ</t>
    </rPh>
    <rPh sb="4" eb="6">
      <t>セコウ</t>
    </rPh>
    <phoneticPr fontId="6"/>
  </si>
  <si>
    <t>(例)　100-0000</t>
    <rPh sb="1" eb="2">
      <t>レイ</t>
    </rPh>
    <phoneticPr fontId="6"/>
  </si>
  <si>
    <t>(例)　東京都千代田区△△町△△丁目△番地△号</t>
    <rPh sb="1" eb="2">
      <t>レイ</t>
    </rPh>
    <rPh sb="4" eb="7">
      <t>トウキョウト</t>
    </rPh>
    <rPh sb="7" eb="11">
      <t>チヨダク</t>
    </rPh>
    <rPh sb="13" eb="14">
      <t>チョウ</t>
    </rPh>
    <rPh sb="16" eb="17">
      <t>チョウ</t>
    </rPh>
    <rPh sb="17" eb="18">
      <t>メ</t>
    </rPh>
    <rPh sb="19" eb="21">
      <t>バンチ</t>
    </rPh>
    <rPh sb="22" eb="23">
      <t>ゴウ</t>
    </rPh>
    <phoneticPr fontId="6"/>
  </si>
  <si>
    <t>他の補助金
への申請</t>
    <rPh sb="0" eb="1">
      <t>ホカ</t>
    </rPh>
    <rPh sb="2" eb="5">
      <t>ホジョキン</t>
    </rPh>
    <rPh sb="8" eb="10">
      <t>シンセイ</t>
    </rPh>
    <phoneticPr fontId="6"/>
  </si>
  <si>
    <t>B</t>
    <phoneticPr fontId="8"/>
  </si>
  <si>
    <t>A</t>
    <phoneticPr fontId="8"/>
  </si>
  <si>
    <t>（A）＝（ａ）+（ｄ）</t>
    <phoneticPr fontId="7"/>
  </si>
  <si>
    <t>H</t>
    <phoneticPr fontId="8"/>
  </si>
  <si>
    <t>小計</t>
    <phoneticPr fontId="7"/>
  </si>
  <si>
    <t>(例)　○○○○マンション</t>
    <phoneticPr fontId="6"/>
  </si>
  <si>
    <t>１年目</t>
  </si>
  <si>
    <t>該当</t>
    <phoneticPr fontId="8"/>
  </si>
  <si>
    <t>データ
提出</t>
    <rPh sb="4" eb="6">
      <t>テイシュツ</t>
    </rPh>
    <phoneticPr fontId="8"/>
  </si>
  <si>
    <t>●</t>
    <phoneticPr fontId="8"/>
  </si>
  <si>
    <t>3</t>
    <phoneticPr fontId="8"/>
  </si>
  <si>
    <t>1</t>
    <phoneticPr fontId="8"/>
  </si>
  <si>
    <t>2</t>
    <phoneticPr fontId="8"/>
  </si>
  <si>
    <t>4</t>
    <phoneticPr fontId="8"/>
  </si>
  <si>
    <t>申請者情報</t>
    <rPh sb="0" eb="3">
      <t>シンセイシャ</t>
    </rPh>
    <rPh sb="3" eb="5">
      <t>ジョウホウ</t>
    </rPh>
    <phoneticPr fontId="7"/>
  </si>
  <si>
    <t>(例)　昭和 50 年　1 月　1 日</t>
    <rPh sb="4" eb="6">
      <t>ショウワ</t>
    </rPh>
    <phoneticPr fontId="8"/>
  </si>
  <si>
    <t>←プルダウンより選択</t>
    <phoneticPr fontId="8"/>
  </si>
  <si>
    <t>１１．エネルギー計測計画図</t>
    <rPh sb="8" eb="10">
      <t>ケイソク</t>
    </rPh>
    <rPh sb="10" eb="12">
      <t>ケイカク</t>
    </rPh>
    <rPh sb="12" eb="13">
      <t>ズ</t>
    </rPh>
    <phoneticPr fontId="6"/>
  </si>
  <si>
    <t>2</t>
    <phoneticPr fontId="7"/>
  </si>
  <si>
    <t>3</t>
    <phoneticPr fontId="7"/>
  </si>
  <si>
    <t>4</t>
    <phoneticPr fontId="7"/>
  </si>
  <si>
    <t>１１．エネルギー計測計画図</t>
    <phoneticPr fontId="8"/>
  </si>
  <si>
    <t>１２．事業実施工程表</t>
    <rPh sb="3" eb="5">
      <t>ジギョウ</t>
    </rPh>
    <rPh sb="5" eb="7">
      <t>ジッシ</t>
    </rPh>
    <rPh sb="7" eb="9">
      <t>コウテイ</t>
    </rPh>
    <rPh sb="9" eb="10">
      <t>ヒョウ</t>
    </rPh>
    <phoneticPr fontId="7"/>
  </si>
  <si>
    <t>１２．事業実施工程表</t>
    <rPh sb="9" eb="10">
      <t>ヒョウ</t>
    </rPh>
    <phoneticPr fontId="8"/>
  </si>
  <si>
    <t>専有部・共用部</t>
    <rPh sb="0" eb="3">
      <t>センユウブ</t>
    </rPh>
    <rPh sb="4" eb="7">
      <t>キョウヨウブ</t>
    </rPh>
    <phoneticPr fontId="7"/>
  </si>
  <si>
    <t>　設備費・工事費　合計</t>
    <rPh sb="1" eb="4">
      <t>セツビヒ</t>
    </rPh>
    <rPh sb="5" eb="8">
      <t>コウジヒ</t>
    </rPh>
    <rPh sb="9" eb="10">
      <t>ゴウ</t>
    </rPh>
    <phoneticPr fontId="7"/>
  </si>
  <si>
    <t>完了実績報告書 提出予定日</t>
    <rPh sb="0" eb="2">
      <t>カンリョウ</t>
    </rPh>
    <rPh sb="2" eb="4">
      <t>ジッセキ</t>
    </rPh>
    <rPh sb="4" eb="6">
      <t>ホウコク</t>
    </rPh>
    <rPh sb="6" eb="7">
      <t>ショ</t>
    </rPh>
    <rPh sb="8" eb="10">
      <t>テイシュツ</t>
    </rPh>
    <rPh sb="10" eb="12">
      <t>ヨテイ</t>
    </rPh>
    <rPh sb="12" eb="13">
      <t>ビ</t>
    </rPh>
    <phoneticPr fontId="8"/>
  </si>
  <si>
    <t>共同住宅</t>
    <rPh sb="0" eb="2">
      <t>キョウドウ</t>
    </rPh>
    <rPh sb="2" eb="4">
      <t>ジュウタク</t>
    </rPh>
    <phoneticPr fontId="6"/>
  </si>
  <si>
    <r>
      <t>住棟の種別(</t>
    </r>
    <r>
      <rPr>
        <sz val="12"/>
        <rFont val="ＭＳ 明朝"/>
        <family val="1"/>
        <charset val="128"/>
      </rPr>
      <t>賃貸・分譲</t>
    </r>
    <r>
      <rPr>
        <sz val="14"/>
        <rFont val="ＭＳ 明朝"/>
        <family val="1"/>
        <charset val="128"/>
      </rPr>
      <t>)</t>
    </r>
    <rPh sb="6" eb="8">
      <t>チンタイ</t>
    </rPh>
    <rPh sb="9" eb="11">
      <t>ブンジョウ</t>
    </rPh>
    <phoneticPr fontId="6"/>
  </si>
  <si>
    <t>９-１．補助対象経費総括表</t>
    <rPh sb="4" eb="6">
      <t>ホジョ</t>
    </rPh>
    <rPh sb="6" eb="8">
      <t>タイショウ</t>
    </rPh>
    <rPh sb="8" eb="10">
      <t>ケイヒ</t>
    </rPh>
    <rPh sb="10" eb="13">
      <t>ソウカツヒョウ</t>
    </rPh>
    <phoneticPr fontId="7"/>
  </si>
  <si>
    <r>
      <t>潜熱回収型ガス給湯機（</t>
    </r>
    <r>
      <rPr>
        <sz val="11"/>
        <color theme="1"/>
        <rFont val="ＭＳ Ｐ明朝"/>
        <family val="1"/>
        <charset val="128"/>
      </rPr>
      <t>エコジョーズ等</t>
    </r>
    <r>
      <rPr>
        <sz val="14"/>
        <color theme="1"/>
        <rFont val="ＭＳ Ｐ明朝"/>
        <family val="1"/>
        <charset val="128"/>
      </rPr>
      <t>）</t>
    </r>
    <rPh sb="17" eb="18">
      <t>トウ</t>
    </rPh>
    <phoneticPr fontId="7"/>
  </si>
  <si>
    <r>
      <t>電気ヒートポンプ給湯機（</t>
    </r>
    <r>
      <rPr>
        <sz val="11"/>
        <color theme="1"/>
        <rFont val="ＭＳ Ｐ明朝"/>
        <family val="1"/>
        <charset val="128"/>
      </rPr>
      <t>エコキュート等</t>
    </r>
    <r>
      <rPr>
        <sz val="14"/>
        <color theme="1"/>
        <rFont val="ＭＳ Ｐ明朝"/>
        <family val="1"/>
        <charset val="128"/>
      </rPr>
      <t>）</t>
    </r>
    <rPh sb="18" eb="19">
      <t>トウ</t>
    </rPh>
    <phoneticPr fontId="6"/>
  </si>
  <si>
    <r>
      <rPr>
        <sz val="13"/>
        <color theme="1"/>
        <rFont val="ＭＳ Ｐ明朝"/>
        <family val="1"/>
        <charset val="128"/>
      </rPr>
      <t>（</t>
    </r>
    <r>
      <rPr>
        <sz val="13"/>
        <color theme="1"/>
        <rFont val="ＭＳ 明朝"/>
        <family val="1"/>
        <charset val="128"/>
      </rPr>
      <t>ｂ</t>
    </r>
    <r>
      <rPr>
        <sz val="13"/>
        <color theme="1"/>
        <rFont val="ＭＳ Ｐ明朝"/>
        <family val="1"/>
        <charset val="128"/>
      </rPr>
      <t>）</t>
    </r>
    <r>
      <rPr>
        <sz val="13"/>
        <color theme="1"/>
        <rFont val="ＭＳ 明朝"/>
        <family val="1"/>
        <charset val="128"/>
      </rPr>
      <t>又は</t>
    </r>
    <r>
      <rPr>
        <sz val="13"/>
        <color theme="1"/>
        <rFont val="ＭＳ Ｐ明朝"/>
        <family val="1"/>
        <charset val="128"/>
      </rPr>
      <t>（</t>
    </r>
    <r>
      <rPr>
        <sz val="13"/>
        <color theme="1"/>
        <rFont val="ＭＳ 明朝"/>
        <family val="1"/>
        <charset val="128"/>
      </rPr>
      <t>ｃ</t>
    </r>
    <r>
      <rPr>
        <sz val="13"/>
        <color theme="1"/>
        <rFont val="ＭＳ Ｐ明朝"/>
        <family val="1"/>
        <charset val="128"/>
      </rPr>
      <t>）</t>
    </r>
    <r>
      <rPr>
        <sz val="13"/>
        <color theme="1"/>
        <rFont val="ＭＳ 明朝"/>
        <family val="1"/>
        <charset val="128"/>
      </rPr>
      <t>のうちいずれか低い額</t>
    </r>
    <phoneticPr fontId="7"/>
  </si>
  <si>
    <t>I</t>
    <phoneticPr fontId="8"/>
  </si>
  <si>
    <t>９-４．補助対象経費総括表</t>
    <rPh sb="4" eb="6">
      <t>ホジョ</t>
    </rPh>
    <rPh sb="6" eb="8">
      <t>タイショウ</t>
    </rPh>
    <rPh sb="8" eb="10">
      <t>ケイヒ</t>
    </rPh>
    <rPh sb="10" eb="13">
      <t>ソウカツヒョウ</t>
    </rPh>
    <phoneticPr fontId="7"/>
  </si>
  <si>
    <t>９-３．補助対象経費総括表</t>
    <rPh sb="4" eb="6">
      <t>ホジョ</t>
    </rPh>
    <rPh sb="6" eb="8">
      <t>タイショウ</t>
    </rPh>
    <rPh sb="8" eb="10">
      <t>ケイヒ</t>
    </rPh>
    <rPh sb="10" eb="13">
      <t>ソウカツヒョウ</t>
    </rPh>
    <phoneticPr fontId="7"/>
  </si>
  <si>
    <t>９-２．補助対象経費総括表</t>
    <rPh sb="4" eb="6">
      <t>ホジョ</t>
    </rPh>
    <rPh sb="6" eb="8">
      <t>タイショウ</t>
    </rPh>
    <rPh sb="8" eb="10">
      <t>ケイヒ</t>
    </rPh>
    <rPh sb="10" eb="13">
      <t>ソウカツヒョウ</t>
    </rPh>
    <phoneticPr fontId="7"/>
  </si>
  <si>
    <t>小計（Ｃ）</t>
    <rPh sb="0" eb="2">
      <t>ショウケイ</t>
    </rPh>
    <phoneticPr fontId="8"/>
  </si>
  <si>
    <t>小計（Ｂ）</t>
    <rPh sb="0" eb="2">
      <t>ショウケイ</t>
    </rPh>
    <phoneticPr fontId="8"/>
  </si>
  <si>
    <t>型式</t>
    <rPh sb="0" eb="2">
      <t>カタシキ</t>
    </rPh>
    <phoneticPr fontId="71"/>
  </si>
  <si>
    <t>型式</t>
    <rPh sb="0" eb="2">
      <t>カタシキ</t>
    </rPh>
    <phoneticPr fontId="8"/>
  </si>
  <si>
    <t>項目</t>
    <rPh sb="0" eb="2">
      <t>コウモク</t>
    </rPh>
    <phoneticPr fontId="87"/>
  </si>
  <si>
    <t>９-１～４．補助対象経費総括表
　（１年目）（２年目）（３年目）（４年目）</t>
    <phoneticPr fontId="8"/>
  </si>
  <si>
    <t>４．５．事業予定・補助事業実施体制</t>
    <phoneticPr fontId="8"/>
  </si>
  <si>
    <t>６．家庭用蓄電システム明細</t>
    <rPh sb="2" eb="4">
      <t>カテイ</t>
    </rPh>
    <rPh sb="4" eb="5">
      <t>ヨウ</t>
    </rPh>
    <rPh sb="5" eb="7">
      <t>チクデン</t>
    </rPh>
    <rPh sb="11" eb="13">
      <t>メイサイ</t>
    </rPh>
    <phoneticPr fontId="6"/>
  </si>
  <si>
    <t>←自動反映</t>
    <rPh sb="1" eb="3">
      <t>ジドウ</t>
    </rPh>
    <rPh sb="3" eb="5">
      <t>ハンエイ</t>
    </rPh>
    <phoneticPr fontId="8"/>
  </si>
  <si>
    <t>7桁半角数字を「-（ハイフン）」なしで入力</t>
    <phoneticPr fontId="8"/>
  </si>
  <si>
    <t>断面図または矩計図</t>
    <phoneticPr fontId="8"/>
  </si>
  <si>
    <t>建物立面図</t>
    <phoneticPr fontId="8"/>
  </si>
  <si>
    <t>８．補助対象経費総括表
　（まとめ）</t>
    <rPh sb="2" eb="4">
      <t>ホジョ</t>
    </rPh>
    <rPh sb="4" eb="6">
      <t>タイショウ</t>
    </rPh>
    <rPh sb="6" eb="8">
      <t>ケイヒ</t>
    </rPh>
    <rPh sb="8" eb="11">
      <t>ソウカツヒョウ</t>
    </rPh>
    <phoneticPr fontId="6"/>
  </si>
  <si>
    <t>１０-１～２．費用明細書
　（専有部）（共用部）　</t>
    <rPh sb="7" eb="9">
      <t>ヒヨウ</t>
    </rPh>
    <rPh sb="9" eb="11">
      <t>メイサイ</t>
    </rPh>
    <rPh sb="11" eb="12">
      <t>ショ</t>
    </rPh>
    <phoneticPr fontId="8"/>
  </si>
  <si>
    <t>１０-３．設計費費用明細書</t>
    <phoneticPr fontId="8"/>
  </si>
  <si>
    <r>
      <rPr>
        <sz val="10.5"/>
        <color theme="1"/>
        <rFont val="ＭＳ Ｐ明朝"/>
        <family val="1"/>
        <charset val="128"/>
      </rPr>
      <t>国産天然ガス</t>
    </r>
    <r>
      <rPr>
        <sz val="11"/>
        <color theme="1"/>
        <rFont val="ＭＳ Ｐ明朝"/>
        <family val="1"/>
        <charset val="128"/>
      </rPr>
      <t xml:space="preserve">
に対応する
機種</t>
    </r>
    <rPh sb="0" eb="2">
      <t>コクサン</t>
    </rPh>
    <rPh sb="2" eb="4">
      <t>テンネン</t>
    </rPh>
    <rPh sb="8" eb="10">
      <t>タイオウ</t>
    </rPh>
    <rPh sb="13" eb="15">
      <t>キシュ</t>
    </rPh>
    <phoneticPr fontId="73"/>
  </si>
  <si>
    <t>８．補助対象経費総括表（まとめ）</t>
    <rPh sb="2" eb="4">
      <t>ホジョ</t>
    </rPh>
    <rPh sb="4" eb="6">
      <t>タイショウ</t>
    </rPh>
    <rPh sb="6" eb="8">
      <t>ケイヒ</t>
    </rPh>
    <rPh sb="8" eb="11">
      <t>ソウカツヒョウ</t>
    </rPh>
    <phoneticPr fontId="7"/>
  </si>
  <si>
    <t>事業期間区分</t>
    <rPh sb="0" eb="2">
      <t>ジギョウ</t>
    </rPh>
    <rPh sb="2" eb="4">
      <t>キカン</t>
    </rPh>
    <rPh sb="4" eb="6">
      <t>クブン</t>
    </rPh>
    <phoneticPr fontId="87"/>
  </si>
  <si>
    <r>
      <t>10-2．費用明細書　</t>
    </r>
    <r>
      <rPr>
        <b/>
        <u/>
        <sz val="20"/>
        <color theme="1"/>
        <rFont val="ＭＳ Ｐ明朝"/>
        <family val="1"/>
        <charset val="128"/>
      </rPr>
      <t>（共用部）</t>
    </r>
    <rPh sb="5" eb="7">
      <t>ヒヨウ</t>
    </rPh>
    <rPh sb="7" eb="10">
      <t>メイサイショ</t>
    </rPh>
    <rPh sb="12" eb="14">
      <t>キョウヨウ</t>
    </rPh>
    <rPh sb="14" eb="15">
      <t>ブ</t>
    </rPh>
    <phoneticPr fontId="73"/>
  </si>
  <si>
    <t>10-３．設計費費用明細書</t>
    <rPh sb="5" eb="7">
      <t>セッケイ</t>
    </rPh>
    <rPh sb="7" eb="8">
      <t>ヒ</t>
    </rPh>
    <rPh sb="8" eb="10">
      <t>ヒヨウ</t>
    </rPh>
    <rPh sb="10" eb="13">
      <t>メイサイショ</t>
    </rPh>
    <phoneticPr fontId="73"/>
  </si>
  <si>
    <t>導入戸数
（戸)</t>
    <rPh sb="0" eb="2">
      <t>ドウニュウ</t>
    </rPh>
    <rPh sb="2" eb="4">
      <t>コスウ</t>
    </rPh>
    <rPh sb="6" eb="7">
      <t>コ</t>
    </rPh>
    <phoneticPr fontId="6"/>
  </si>
  <si>
    <t>共同申請の場合、代表担当者に「●」を入力し、それ以外に「－」を入力すること（単独申請の場合不要）※今後の審査に関する連絡は全て代表担当者に行います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3" eb="65">
      <t>ダイヒョウ</t>
    </rPh>
    <rPh sb="65" eb="67">
      <t>タントウ</t>
    </rPh>
    <rPh sb="67" eb="68">
      <t>シャ</t>
    </rPh>
    <phoneticPr fontId="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</si>
  <si>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6"/>
  </si>
  <si>
    <t>西暦で入力すること</t>
    <rPh sb="0" eb="2">
      <t>セイレキ</t>
    </rPh>
    <rPh sb="3" eb="5">
      <t>ニュウリョク</t>
    </rPh>
    <phoneticPr fontId="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</si>
  <si>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6"/>
  </si>
  <si>
    <t>燃料電池（SOFC_700W以上）</t>
    <phoneticPr fontId="7"/>
  </si>
  <si>
    <t>←入力シートから日付が転記されるので、必ず入力シートを作成してから</t>
    <rPh sb="1" eb="3">
      <t>ニュウリョク</t>
    </rPh>
    <rPh sb="8" eb="10">
      <t>ヒヅケ</t>
    </rPh>
    <rPh sb="11" eb="13">
      <t>テンキ</t>
    </rPh>
    <rPh sb="19" eb="20">
      <t>カナラ</t>
    </rPh>
    <rPh sb="21" eb="23">
      <t>ニュウリョク</t>
    </rPh>
    <rPh sb="27" eb="29">
      <t>サクセイ</t>
    </rPh>
    <phoneticPr fontId="6"/>
  </si>
  <si>
    <t>　印刷すること。手書きしないように注意。</t>
    <rPh sb="1" eb="3">
      <t>インサツ</t>
    </rPh>
    <rPh sb="8" eb="10">
      <t>テガ</t>
    </rPh>
    <rPh sb="17" eb="19">
      <t>チュウイ</t>
    </rPh>
    <phoneticPr fontId="8"/>
  </si>
  <si>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6"/>
  </si>
  <si>
    <t>「１０-３.設計費費用明細書」から自動転記</t>
    <rPh sb="6" eb="8">
      <t>セッケイ</t>
    </rPh>
    <rPh sb="8" eb="9">
      <t>ヒ</t>
    </rPh>
    <rPh sb="9" eb="11">
      <t>ヒヨウ</t>
    </rPh>
    <rPh sb="11" eb="13">
      <t>メイサイ</t>
    </rPh>
    <rPh sb="13" eb="14">
      <t>ショ</t>
    </rPh>
    <rPh sb="17" eb="19">
      <t>ジドウ</t>
    </rPh>
    <rPh sb="19" eb="21">
      <t>テンキ</t>
    </rPh>
    <phoneticPr fontId="7"/>
  </si>
  <si>
    <t>【A４カラー】【片面印刷】で印刷すること。</t>
    <rPh sb="8" eb="10">
      <t>カタメン</t>
    </rPh>
    <rPh sb="10" eb="12">
      <t>インサツ</t>
    </rPh>
    <rPh sb="14" eb="16">
      <t>インサツ</t>
    </rPh>
    <phoneticPr fontId="71"/>
  </si>
  <si>
    <t>◆交付決定後に行うエネルギー計算に係る費用は本シートを活用し、算出すること。</t>
    <rPh sb="1" eb="3">
      <t>コウフ</t>
    </rPh>
    <rPh sb="3" eb="5">
      <t>ケッテイ</t>
    </rPh>
    <rPh sb="5" eb="6">
      <t>ゴ</t>
    </rPh>
    <rPh sb="7" eb="8">
      <t>オコナ</t>
    </rPh>
    <rPh sb="14" eb="16">
      <t>ケイサン</t>
    </rPh>
    <rPh sb="17" eb="18">
      <t>カカ</t>
    </rPh>
    <rPh sb="19" eb="21">
      <t>ヒヨウ</t>
    </rPh>
    <rPh sb="22" eb="23">
      <t>ホン</t>
    </rPh>
    <rPh sb="27" eb="29">
      <t>カツヨウ</t>
    </rPh>
    <rPh sb="31" eb="33">
      <t>サンシュツ</t>
    </rPh>
    <phoneticPr fontId="71"/>
  </si>
  <si>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7"/>
  </si>
  <si>
    <t>該当する区分を選択する</t>
    <rPh sb="0" eb="2">
      <t>ガイトウ</t>
    </rPh>
    <rPh sb="4" eb="6">
      <t>クブン</t>
    </rPh>
    <rPh sb="7" eb="9">
      <t>センタク</t>
    </rPh>
    <phoneticPr fontId="8"/>
  </si>
  <si>
    <t>③実施計画書</t>
    <phoneticPr fontId="8"/>
  </si>
  <si>
    <t>④財務資料</t>
    <phoneticPr fontId="8"/>
  </si>
  <si>
    <t>⑤土地登記簿等</t>
    <phoneticPr fontId="8"/>
  </si>
  <si>
    <t>⑥確認済証</t>
    <rPh sb="1" eb="3">
      <t>カクニン</t>
    </rPh>
    <rPh sb="3" eb="4">
      <t>ズ</t>
    </rPh>
    <rPh sb="4" eb="5">
      <t>ショウ</t>
    </rPh>
    <phoneticPr fontId="8"/>
  </si>
  <si>
    <t>⑦建物図面</t>
    <phoneticPr fontId="8"/>
  </si>
  <si>
    <t>⑧設計図</t>
    <phoneticPr fontId="8"/>
  </si>
  <si>
    <t>⑨商業登記簿等</t>
    <rPh sb="1" eb="3">
      <t>ショウギョウ</t>
    </rPh>
    <rPh sb="3" eb="6">
      <t>トウキボ</t>
    </rPh>
    <rPh sb="6" eb="7">
      <t>トウ</t>
    </rPh>
    <phoneticPr fontId="6"/>
  </si>
  <si>
    <t>⑩その他</t>
    <phoneticPr fontId="8"/>
  </si>
  <si>
    <t>⑪データ提出CD-ROM</t>
    <rPh sb="4" eb="6">
      <t>テイシュツ</t>
    </rPh>
    <phoneticPr fontId="6"/>
  </si>
  <si>
    <t>各階平面図</t>
    <phoneticPr fontId="8"/>
  </si>
  <si>
    <t>◆金額に係る項目を入力する際は「単価」、「補助事業に要する経費」の数量、「補助対象経費」の数量を入力する。他の欄には数式が入っているので注意。</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1"/>
  </si>
  <si>
    <t>7桁半角数字を「-（ハイフン）」なしで入力</t>
  </si>
  <si>
    <r>
      <t>省エネ性能評価取得に係る費用</t>
    </r>
    <r>
      <rPr>
        <sz val="14"/>
        <rFont val="ＭＳ Ｐ明朝"/>
        <family val="1"/>
        <charset val="128"/>
      </rPr>
      <t>（</t>
    </r>
    <r>
      <rPr>
        <sz val="14"/>
        <rFont val="ＭＳ 明朝"/>
        <family val="1"/>
        <charset val="128"/>
      </rPr>
      <t>住戸</t>
    </r>
    <r>
      <rPr>
        <sz val="13"/>
        <rFont val="ＭＳ 明朝"/>
        <family val="1"/>
        <charset val="128"/>
      </rPr>
      <t>BELS取得費用を含む</t>
    </r>
    <r>
      <rPr>
        <sz val="14"/>
        <rFont val="ＭＳ 明朝"/>
        <family val="1"/>
        <charset val="128"/>
      </rPr>
      <t>）</t>
    </r>
    <rPh sb="15" eb="17">
      <t>ジュウコ</t>
    </rPh>
    <rPh sb="21" eb="23">
      <t>シュトク</t>
    </rPh>
    <rPh sb="23" eb="25">
      <t>ヒヨウ</t>
    </rPh>
    <rPh sb="26" eb="27">
      <t>フク</t>
    </rPh>
    <phoneticPr fontId="6"/>
  </si>
  <si>
    <t>7．住戸情報入力</t>
    <rPh sb="2" eb="4">
      <t>ジュウコ</t>
    </rPh>
    <rPh sb="4" eb="6">
      <t>ジョウホウ</t>
    </rPh>
    <rPh sb="6" eb="8">
      <t>ニュウリョク</t>
    </rPh>
    <phoneticPr fontId="71"/>
  </si>
  <si>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6"/>
  </si>
  <si>
    <t>A３サイズでカラー印刷</t>
    <phoneticPr fontId="8"/>
  </si>
  <si>
    <t>該当する申請区分を選択　</t>
    <rPh sb="0" eb="2">
      <t>ガイトウ</t>
    </rPh>
    <rPh sb="4" eb="6">
      <t>シンセイ</t>
    </rPh>
    <rPh sb="6" eb="8">
      <t>クブン</t>
    </rPh>
    <rPh sb="9" eb="11">
      <t>センタク</t>
    </rPh>
    <phoneticPr fontId="8"/>
  </si>
  <si>
    <t>ひらがなで入力　※共同申請が個人と法人の組み合わせの場合は、グレーセルを気にせずに必要事項を入力する</t>
    <rPh sb="5" eb="7">
      <t>ニュウリョク</t>
    </rPh>
    <rPh sb="9" eb="11">
      <t>キョウドウ</t>
    </rPh>
    <rPh sb="11" eb="13">
      <t>シンセイ</t>
    </rPh>
    <rPh sb="14" eb="16">
      <t>コジン</t>
    </rPh>
    <rPh sb="17" eb="19">
      <t>ホウジン</t>
    </rPh>
    <rPh sb="20" eb="21">
      <t>ク</t>
    </rPh>
    <rPh sb="22" eb="23">
      <t>ア</t>
    </rPh>
    <rPh sb="26" eb="28">
      <t>バアイ</t>
    </rPh>
    <rPh sb="36" eb="37">
      <t>キ</t>
    </rPh>
    <rPh sb="41" eb="43">
      <t>ヒツヨウ</t>
    </rPh>
    <rPh sb="43" eb="45">
      <t>ジコウ</t>
    </rPh>
    <rPh sb="46" eb="48">
      <t>ニュウリョク</t>
    </rPh>
    <phoneticPr fontId="6"/>
  </si>
  <si>
    <t>(例)　無し</t>
    <rPh sb="4" eb="5">
      <t>ナ</t>
    </rPh>
    <phoneticPr fontId="6"/>
  </si>
  <si>
    <t>必須</t>
    <rPh sb="0" eb="2">
      <t>ヒッス</t>
    </rPh>
    <phoneticPr fontId="8"/>
  </si>
  <si>
    <t>未取得の場合は、その旨と取得時期を説明した紙面を添付すること</t>
    <rPh sb="0" eb="1">
      <t>ミ</t>
    </rPh>
    <rPh sb="1" eb="3">
      <t>シュトク</t>
    </rPh>
    <rPh sb="4" eb="6">
      <t>バアイ</t>
    </rPh>
    <rPh sb="10" eb="11">
      <t>ムネ</t>
    </rPh>
    <rPh sb="12" eb="14">
      <t>シュトク</t>
    </rPh>
    <rPh sb="14" eb="16">
      <t>ジキ</t>
    </rPh>
    <rPh sb="17" eb="19">
      <t>セツメイ</t>
    </rPh>
    <rPh sb="21" eb="23">
      <t>シメン</t>
    </rPh>
    <rPh sb="24" eb="26">
      <t>テンプ</t>
    </rPh>
    <phoneticPr fontId="6"/>
  </si>
  <si>
    <t>高効率個別エアコン②</t>
    <phoneticPr fontId="73"/>
  </si>
  <si>
    <t>高効率個別エアコン①</t>
    <phoneticPr fontId="73"/>
  </si>
  <si>
    <t>床暖房</t>
    <rPh sb="0" eb="1">
      <t>ユカ</t>
    </rPh>
    <rPh sb="1" eb="3">
      <t>ダンボウ</t>
    </rPh>
    <phoneticPr fontId="73"/>
  </si>
  <si>
    <t>妻側住戸の
妻面開口率
25%以上</t>
    <rPh sb="0" eb="1">
      <t>ツマ</t>
    </rPh>
    <rPh sb="1" eb="2">
      <t>ガワ</t>
    </rPh>
    <rPh sb="2" eb="4">
      <t>ジュウコ</t>
    </rPh>
    <rPh sb="9" eb="11">
      <t>カイコウ</t>
    </rPh>
    <rPh sb="11" eb="12">
      <t>リツイジョウ</t>
    </rPh>
    <phoneticPr fontId="73"/>
  </si>
  <si>
    <t>設置の
有無</t>
    <rPh sb="0" eb="2">
      <t>セッチ</t>
    </rPh>
    <rPh sb="4" eb="6">
      <t>ウム</t>
    </rPh>
    <phoneticPr fontId="73"/>
  </si>
  <si>
    <t>住棟の種別</t>
    <rPh sb="0" eb="1">
      <t>ス</t>
    </rPh>
    <rPh sb="1" eb="2">
      <t>トウ</t>
    </rPh>
    <rPh sb="3" eb="5">
      <t>シュベツ</t>
    </rPh>
    <phoneticPr fontId="7"/>
  </si>
  <si>
    <t>該当する種別を選択する</t>
    <rPh sb="0" eb="2">
      <t>ガイトウ</t>
    </rPh>
    <rPh sb="4" eb="6">
      <t>シュベツ</t>
    </rPh>
    <rPh sb="7" eb="9">
      <t>センタク</t>
    </rPh>
    <phoneticPr fontId="8"/>
  </si>
  <si>
    <t>交付決定予定日以降の日付（西暦で入力すること）（交付決定予定日は公募要領P14参照）</t>
    <rPh sb="0" eb="2">
      <t>コウフ</t>
    </rPh>
    <rPh sb="2" eb="4">
      <t>ケッテイ</t>
    </rPh>
    <rPh sb="4" eb="7">
      <t>ヨテイビ</t>
    </rPh>
    <rPh sb="7" eb="9">
      <t>イコウ</t>
    </rPh>
    <rPh sb="10" eb="12">
      <t>ヒヅケ</t>
    </rPh>
    <rPh sb="13" eb="15">
      <t>セイレキ</t>
    </rPh>
    <rPh sb="16" eb="18">
      <t>ニュウリョク</t>
    </rPh>
    <rPh sb="24" eb="26">
      <t>コウフ</t>
    </rPh>
    <rPh sb="26" eb="28">
      <t>ケッテイ</t>
    </rPh>
    <rPh sb="28" eb="30">
      <t>ヨテイ</t>
    </rPh>
    <rPh sb="30" eb="31">
      <t>ヒ</t>
    </rPh>
    <rPh sb="32" eb="34">
      <t>コウボ</t>
    </rPh>
    <rPh sb="34" eb="36">
      <t>ヨウリョウ</t>
    </rPh>
    <rPh sb="39" eb="41">
      <t>サンショウ</t>
    </rPh>
    <phoneticPr fontId="6"/>
  </si>
  <si>
    <t>反映された日を確認する</t>
    <rPh sb="0" eb="2">
      <t>ハンエイ</t>
    </rPh>
    <rPh sb="5" eb="6">
      <t>ヒ</t>
    </rPh>
    <rPh sb="7" eb="9">
      <t>カクニン</t>
    </rPh>
    <phoneticPr fontId="6"/>
  </si>
  <si>
    <t>本事業に関与するZEHデベロッパーの登録状況を選択する　（登録済みのデベロッパーは実績報告を提出済であること）</t>
    <rPh sb="0" eb="1">
      <t>ホン</t>
    </rPh>
    <rPh sb="1" eb="3">
      <t>ジギョウ</t>
    </rPh>
    <rPh sb="4" eb="6">
      <t>カンヨ</t>
    </rPh>
    <rPh sb="18" eb="20">
      <t>トウロク</t>
    </rPh>
    <rPh sb="20" eb="22">
      <t>ジョウキョウ</t>
    </rPh>
    <rPh sb="23" eb="25">
      <t>センタク</t>
    </rPh>
    <rPh sb="29" eb="31">
      <t>トウロク</t>
    </rPh>
    <rPh sb="31" eb="32">
      <t>ズ</t>
    </rPh>
    <rPh sb="41" eb="43">
      <t>ジッセキ</t>
    </rPh>
    <rPh sb="43" eb="45">
      <t>ホウコク</t>
    </rPh>
    <rPh sb="46" eb="48">
      <t>テイシュツ</t>
    </rPh>
    <rPh sb="48" eb="49">
      <t>スミ</t>
    </rPh>
    <phoneticPr fontId="6"/>
  </si>
  <si>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6"/>
  </si>
  <si>
    <t>融資予定時期</t>
    <rPh sb="0" eb="2">
      <t>ユウシ</t>
    </rPh>
    <rPh sb="2" eb="4">
      <t>ヨテイ</t>
    </rPh>
    <rPh sb="4" eb="6">
      <t>ジキ</t>
    </rPh>
    <phoneticPr fontId="7"/>
  </si>
  <si>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7"/>
  </si>
  <si>
    <t>（４）事業者の業務実績に関する事項</t>
    <rPh sb="7" eb="9">
      <t>ギョウム</t>
    </rPh>
    <phoneticPr fontId="8"/>
  </si>
  <si>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7"/>
  </si>
  <si>
    <t>❷　ＺＥＨデベロッパー</t>
    <phoneticPr fontId="6"/>
  </si>
  <si>
    <t>❸　建物概要</t>
    <rPh sb="2" eb="4">
      <t>タテモノ</t>
    </rPh>
    <rPh sb="4" eb="6">
      <t>ガイヨウ</t>
    </rPh>
    <phoneticPr fontId="7"/>
  </si>
  <si>
    <t>❹　建物性能</t>
    <rPh sb="2" eb="4">
      <t>タテモノ</t>
    </rPh>
    <rPh sb="4" eb="6">
      <t>セイノウ</t>
    </rPh>
    <phoneticPr fontId="7"/>
  </si>
  <si>
    <t>❺　一次エネルギー計算</t>
    <rPh sb="2" eb="4">
      <t>イチジ</t>
    </rPh>
    <rPh sb="9" eb="11">
      <t>ケイサン</t>
    </rPh>
    <phoneticPr fontId="7"/>
  </si>
  <si>
    <t>　基準値　(ＭＪ/年)</t>
    <rPh sb="1" eb="4">
      <t>キジュンチ</t>
    </rPh>
    <phoneticPr fontId="7"/>
  </si>
  <si>
    <t>　設計値　(ＭＪ/年)</t>
    <rPh sb="1" eb="3">
      <t>セッケイ</t>
    </rPh>
    <rPh sb="3" eb="4">
      <t>チ</t>
    </rPh>
    <phoneticPr fontId="7"/>
  </si>
  <si>
    <t>　削減量　(ＭＪ/年)</t>
    <rPh sb="1" eb="3">
      <t>サクゲン</t>
    </rPh>
    <rPh sb="3" eb="4">
      <t>リョウ</t>
    </rPh>
    <phoneticPr fontId="7"/>
  </si>
  <si>
    <t>←共同申請の場合は、補助事業における関係持分、関与の仕方などをスキーム図で明示すること</t>
    <rPh sb="1" eb="3">
      <t>キョウドウ</t>
    </rPh>
    <rPh sb="3" eb="5">
      <t>シンセイ</t>
    </rPh>
    <rPh sb="6" eb="8">
      <t>バアイ</t>
    </rPh>
    <rPh sb="10" eb="12">
      <t>ホジョ</t>
    </rPh>
    <rPh sb="12" eb="14">
      <t>ジギョウ</t>
    </rPh>
    <rPh sb="18" eb="20">
      <t>カンケイ</t>
    </rPh>
    <rPh sb="20" eb="21">
      <t>モ</t>
    </rPh>
    <rPh sb="21" eb="22">
      <t>ブン</t>
    </rPh>
    <rPh sb="23" eb="25">
      <t>カンヨ</t>
    </rPh>
    <rPh sb="26" eb="28">
      <t>シカタ</t>
    </rPh>
    <rPh sb="35" eb="36">
      <t>ズ</t>
    </rPh>
    <rPh sb="37" eb="39">
      <t>メイジ</t>
    </rPh>
    <phoneticPr fontId="6"/>
  </si>
  <si>
    <t>「７.住戸情報入力」から自動転記（検算すること）</t>
    <rPh sb="5" eb="7">
      <t>ジョウホウ</t>
    </rPh>
    <rPh sb="7" eb="9">
      <t>ニュウリョク</t>
    </rPh>
    <rPh sb="12" eb="14">
      <t>ジドウ</t>
    </rPh>
    <rPh sb="14" eb="16">
      <t>テンキ</t>
    </rPh>
    <rPh sb="17" eb="19">
      <t>ケンザン</t>
    </rPh>
    <phoneticPr fontId="6"/>
  </si>
  <si>
    <t>「７.住戸情報入力」から自動転記（検算すること）</t>
    <phoneticPr fontId="6"/>
  </si>
  <si>
    <t>「７.住戸情報入力」から自動転記（検算すること）</t>
    <phoneticPr fontId="7"/>
  </si>
  <si>
    <t>一次エネルギー
消費削減率（％）
（再エネ除く）</t>
    <rPh sb="18" eb="19">
      <t>サイ</t>
    </rPh>
    <rPh sb="21" eb="22">
      <t>ノゾ</t>
    </rPh>
    <phoneticPr fontId="73"/>
  </si>
  <si>
    <t xml:space="preserve"> 住宅専有部分</t>
    <rPh sb="1" eb="3">
      <t>ジュウタク</t>
    </rPh>
    <rPh sb="3" eb="5">
      <t>センユウ</t>
    </rPh>
    <rPh sb="5" eb="7">
      <t>ブブン</t>
    </rPh>
    <phoneticPr fontId="7"/>
  </si>
  <si>
    <t>(例)　2年度事業（1年目）</t>
    <phoneticPr fontId="8"/>
  </si>
  <si>
    <t>(例)　　　　　　  　　　　　　　　　10,000,000,000</t>
    <phoneticPr fontId="6"/>
  </si>
  <si>
    <t>(例)　　　　　　  　　　　　　　　　10,000,000,001</t>
    <phoneticPr fontId="6"/>
  </si>
  <si>
    <t>(例)　　　　　　  　　　　　　　　　10,000,000,002</t>
    <phoneticPr fontId="6"/>
  </si>
  <si>
    <t>(例)　　　　　　  　　　　　　　　　10,000,000,003</t>
    <phoneticPr fontId="6"/>
  </si>
  <si>
    <t>(例)　　　　　　  　　　　　　　　　10,000,000,004</t>
    <phoneticPr fontId="6"/>
  </si>
  <si>
    <t>(例)　　　　　　  　　　　　　　　　10,000,000,005</t>
    <phoneticPr fontId="6"/>
  </si>
  <si>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7"/>
  </si>
  <si>
    <t>小計（Ｄ）</t>
    <rPh sb="0" eb="2">
      <t>ショウケイ</t>
    </rPh>
    <phoneticPr fontId="8"/>
  </si>
  <si>
    <t>小計（Ｅ）</t>
    <rPh sb="0" eb="2">
      <t>ショウケイ</t>
    </rPh>
    <phoneticPr fontId="8"/>
  </si>
  <si>
    <t>提出書類チェックシート</t>
    <rPh sb="0" eb="2">
      <t>テイシュツ</t>
    </rPh>
    <rPh sb="2" eb="4">
      <t>ショルイ</t>
    </rPh>
    <phoneticPr fontId="121"/>
  </si>
  <si>
    <t>提出ファイル形式、書式</t>
    <rPh sb="0" eb="2">
      <t>テイシュツ</t>
    </rPh>
    <phoneticPr fontId="121"/>
  </si>
  <si>
    <t>確認欄</t>
    <rPh sb="0" eb="2">
      <t>カクニン</t>
    </rPh>
    <rPh sb="2" eb="3">
      <t>ラン</t>
    </rPh>
    <phoneticPr fontId="73"/>
  </si>
  <si>
    <t>✔</t>
    <phoneticPr fontId="73"/>
  </si>
  <si>
    <t>ファイルの種類、背表紙や表紙の記載事項は適切ですか</t>
    <rPh sb="5" eb="7">
      <t>シュルイ</t>
    </rPh>
    <rPh sb="8" eb="11">
      <t>セビョウシ</t>
    </rPh>
    <rPh sb="12" eb="14">
      <t>ヒョウシ</t>
    </rPh>
    <rPh sb="15" eb="17">
      <t>キサイ</t>
    </rPh>
    <rPh sb="17" eb="19">
      <t>ジコウ</t>
    </rPh>
    <rPh sb="20" eb="22">
      <t>テキセツ</t>
    </rPh>
    <phoneticPr fontId="73"/>
  </si>
  <si>
    <t>提出の必要な書類をすべてファイリングしていますか</t>
    <rPh sb="0" eb="2">
      <t>テイシュツ</t>
    </rPh>
    <rPh sb="3" eb="5">
      <t>ヒツヨウ</t>
    </rPh>
    <rPh sb="6" eb="8">
      <t>ショルイ</t>
    </rPh>
    <phoneticPr fontId="73"/>
  </si>
  <si>
    <t>入力シートの情報が各書類にきちんと反映されていますか</t>
    <rPh sb="0" eb="2">
      <t>ニュウリョク</t>
    </rPh>
    <rPh sb="6" eb="8">
      <t>ジョウホウ</t>
    </rPh>
    <rPh sb="9" eb="12">
      <t>カクショルイ</t>
    </rPh>
    <rPh sb="17" eb="19">
      <t>ハンエイ</t>
    </rPh>
    <phoneticPr fontId="73"/>
  </si>
  <si>
    <t>主な書類等</t>
    <rPh sb="0" eb="1">
      <t>オモ</t>
    </rPh>
    <rPh sb="4" eb="5">
      <t>トウ</t>
    </rPh>
    <phoneticPr fontId="73"/>
  </si>
  <si>
    <t>チェック内容</t>
    <rPh sb="4" eb="6">
      <t>ナイヨウ</t>
    </rPh>
    <phoneticPr fontId="73"/>
  </si>
  <si>
    <t>申請者によるチェック済のものをファイリングしていますか</t>
    <rPh sb="0" eb="3">
      <t>シンセイシャ</t>
    </rPh>
    <rPh sb="10" eb="11">
      <t>スミ</t>
    </rPh>
    <phoneticPr fontId="121"/>
  </si>
  <si>
    <t>①交付
　申請書</t>
    <phoneticPr fontId="73"/>
  </si>
  <si>
    <t>様式第１
交付申請書</t>
    <phoneticPr fontId="73"/>
  </si>
  <si>
    <t>別紙１</t>
    <phoneticPr fontId="124"/>
  </si>
  <si>
    <t>別紙３</t>
    <phoneticPr fontId="73"/>
  </si>
  <si>
    <t>商業登記簿に記載の役員情報と整合がとれていますか</t>
    <rPh sb="0" eb="2">
      <t>ショウギョウ</t>
    </rPh>
    <rPh sb="2" eb="5">
      <t>トウキボ</t>
    </rPh>
    <rPh sb="9" eb="11">
      <t>ヤクイン</t>
    </rPh>
    <rPh sb="11" eb="13">
      <t>ジョウホウ</t>
    </rPh>
    <phoneticPr fontId="121"/>
  </si>
  <si>
    <t>欄外の注意書きの通りに記載されていますか</t>
    <rPh sb="0" eb="2">
      <t>ランガイ</t>
    </rPh>
    <rPh sb="3" eb="6">
      <t>チュウイガ</t>
    </rPh>
    <rPh sb="8" eb="9">
      <t>トオ</t>
    </rPh>
    <rPh sb="11" eb="13">
      <t>キサイ</t>
    </rPh>
    <phoneticPr fontId="121"/>
  </si>
  <si>
    <t>②誓約書</t>
    <rPh sb="1" eb="4">
      <t>セイヤクショ</t>
    </rPh>
    <phoneticPr fontId="124"/>
  </si>
  <si>
    <t>③実施
　計画書</t>
    <phoneticPr fontId="73"/>
  </si>
  <si>
    <t>１．申請者の詳細</t>
    <rPh sb="2" eb="5">
      <t>シンセイシャ</t>
    </rPh>
    <rPh sb="6" eb="8">
      <t>ショウサイ</t>
    </rPh>
    <phoneticPr fontId="124"/>
  </si>
  <si>
    <t>記入（入力）した情報に誤りや抜け漏れはありませんか</t>
    <phoneticPr fontId="73"/>
  </si>
  <si>
    <t>２．全体概要</t>
    <rPh sb="2" eb="4">
      <t>ゼンタイ</t>
    </rPh>
    <rPh sb="4" eb="6">
      <t>ガイヨウ</t>
    </rPh>
    <phoneticPr fontId="124"/>
  </si>
  <si>
    <t>Ａ３カラーで印刷されていますか</t>
    <rPh sb="6" eb="8">
      <t>インサツ</t>
    </rPh>
    <phoneticPr fontId="73"/>
  </si>
  <si>
    <t>３．補助事業概要図</t>
    <rPh sb="2" eb="4">
      <t>ホジョ</t>
    </rPh>
    <rPh sb="4" eb="6">
      <t>ジギョウ</t>
    </rPh>
    <rPh sb="6" eb="8">
      <t>ガイヨウ</t>
    </rPh>
    <rPh sb="8" eb="9">
      <t>ズ</t>
    </rPh>
    <phoneticPr fontId="124"/>
  </si>
  <si>
    <t>事業年度ごとの色分けが正しくされていますか</t>
    <rPh sb="0" eb="2">
      <t>ジギョウ</t>
    </rPh>
    <rPh sb="2" eb="4">
      <t>ネンド</t>
    </rPh>
    <rPh sb="7" eb="9">
      <t>イロワ</t>
    </rPh>
    <rPh sb="11" eb="12">
      <t>タダ</t>
    </rPh>
    <phoneticPr fontId="73"/>
  </si>
  <si>
    <t>４．事業予定
５．補助事業実施体制</t>
    <phoneticPr fontId="73"/>
  </si>
  <si>
    <t>実施体制がわかりやすく図示されていますか</t>
    <rPh sb="0" eb="2">
      <t>ジッシ</t>
    </rPh>
    <rPh sb="2" eb="4">
      <t>タイセイ</t>
    </rPh>
    <rPh sb="11" eb="13">
      <t>ズシ</t>
    </rPh>
    <phoneticPr fontId="73"/>
  </si>
  <si>
    <t>６．家庭用蓄電システム
　　明細</t>
    <rPh sb="2" eb="5">
      <t>カテイヨウ</t>
    </rPh>
    <rPh sb="5" eb="7">
      <t>チクデン</t>
    </rPh>
    <rPh sb="14" eb="16">
      <t>メイサイ</t>
    </rPh>
    <phoneticPr fontId="73"/>
  </si>
  <si>
    <t>導入する住戸すべてについて、住戸ごとに作成されていますか</t>
    <rPh sb="0" eb="2">
      <t>ドウニュウ</t>
    </rPh>
    <rPh sb="4" eb="6">
      <t>ジュウコ</t>
    </rPh>
    <rPh sb="14" eb="16">
      <t>ジュウコ</t>
    </rPh>
    <rPh sb="19" eb="21">
      <t>サクセイ</t>
    </rPh>
    <phoneticPr fontId="73"/>
  </si>
  <si>
    <t>補助対象経費や補助金申請額が正しく算出されているか、申請者自身で検算を行いましたか</t>
    <rPh sb="0" eb="2">
      <t>ホジョ</t>
    </rPh>
    <rPh sb="2" eb="4">
      <t>タイショウ</t>
    </rPh>
    <rPh sb="4" eb="6">
      <t>ケイヒ</t>
    </rPh>
    <rPh sb="7" eb="10">
      <t>ホジョキン</t>
    </rPh>
    <rPh sb="10" eb="12">
      <t>シンセイ</t>
    </rPh>
    <rPh sb="12" eb="13">
      <t>ガク</t>
    </rPh>
    <rPh sb="14" eb="15">
      <t>タダ</t>
    </rPh>
    <rPh sb="17" eb="19">
      <t>サンシュツ</t>
    </rPh>
    <rPh sb="26" eb="29">
      <t>シンセイシャ</t>
    </rPh>
    <rPh sb="29" eb="31">
      <t>ジシン</t>
    </rPh>
    <rPh sb="32" eb="34">
      <t>ケンザン</t>
    </rPh>
    <rPh sb="35" eb="36">
      <t>オコナ</t>
    </rPh>
    <phoneticPr fontId="73"/>
  </si>
  <si>
    <t>７．住戸情報入力</t>
    <phoneticPr fontId="73"/>
  </si>
  <si>
    <t>８．補助対象経費総括表
　（まとめ）</t>
    <phoneticPr fontId="73"/>
  </si>
  <si>
    <t>補助対象経費の算出漏れがないか、申請者自身で検算を行いましたか</t>
    <rPh sb="0" eb="2">
      <t>ホジョ</t>
    </rPh>
    <rPh sb="2" eb="4">
      <t>タイショウ</t>
    </rPh>
    <rPh sb="4" eb="6">
      <t>ケイヒ</t>
    </rPh>
    <rPh sb="7" eb="9">
      <t>サンシュツ</t>
    </rPh>
    <rPh sb="9" eb="10">
      <t>モ</t>
    </rPh>
    <rPh sb="16" eb="19">
      <t>シンセイシャ</t>
    </rPh>
    <rPh sb="19" eb="21">
      <t>ジシン</t>
    </rPh>
    <rPh sb="22" eb="24">
      <t>ケンザン</t>
    </rPh>
    <rPh sb="25" eb="26">
      <t>オコナ</t>
    </rPh>
    <phoneticPr fontId="73"/>
  </si>
  <si>
    <t>９-１～４．補助対象経費総括表（１年目）（２年目）（３年目）（４年目）</t>
    <phoneticPr fontId="73"/>
  </si>
  <si>
    <t>１０-１～２．費用明細書
　（専有部）（共用部）</t>
    <phoneticPr fontId="73"/>
  </si>
  <si>
    <t>１０-３．設計費費用明細書</t>
    <phoneticPr fontId="73"/>
  </si>
  <si>
    <t>１１．エネルギー計測計画図</t>
    <rPh sb="8" eb="10">
      <t>ケイソク</t>
    </rPh>
    <rPh sb="10" eb="12">
      <t>ケイカク</t>
    </rPh>
    <rPh sb="12" eb="13">
      <t>ズ</t>
    </rPh>
    <phoneticPr fontId="73"/>
  </si>
  <si>
    <t>Ａ４カラーで印刷されていますか</t>
    <rPh sb="6" eb="8">
      <t>インサツ</t>
    </rPh>
    <phoneticPr fontId="73"/>
  </si>
  <si>
    <t>見やすくわかりやすい図で示されていますか</t>
    <rPh sb="0" eb="1">
      <t>ミ</t>
    </rPh>
    <rPh sb="10" eb="11">
      <t>ズ</t>
    </rPh>
    <rPh sb="12" eb="13">
      <t>シメ</t>
    </rPh>
    <phoneticPr fontId="73"/>
  </si>
  <si>
    <t>１２．事業実施工程表</t>
    <rPh sb="3" eb="5">
      <t>ジギョウ</t>
    </rPh>
    <rPh sb="5" eb="7">
      <t>ジッシ</t>
    </rPh>
    <rPh sb="7" eb="10">
      <t>コウテイヒョウ</t>
    </rPh>
    <phoneticPr fontId="124"/>
  </si>
  <si>
    <t>定額単価を用いない設備を導入する場合、添付されていますか</t>
    <rPh sb="19" eb="21">
      <t>テンプ</t>
    </rPh>
    <phoneticPr fontId="73"/>
  </si>
  <si>
    <t>具体的にわかりやすく、漏れなく示されていますか</t>
    <rPh sb="0" eb="3">
      <t>グタイテキ</t>
    </rPh>
    <rPh sb="11" eb="12">
      <t>モ</t>
    </rPh>
    <rPh sb="15" eb="16">
      <t>シメ</t>
    </rPh>
    <phoneticPr fontId="73"/>
  </si>
  <si>
    <t>④財務資料</t>
    <rPh sb="1" eb="3">
      <t>ザイム</t>
    </rPh>
    <rPh sb="3" eb="5">
      <t>シリョウ</t>
    </rPh>
    <phoneticPr fontId="73"/>
  </si>
  <si>
    <t>財務諸表・決算短信表等</t>
    <rPh sb="0" eb="2">
      <t>ザイム</t>
    </rPh>
    <rPh sb="2" eb="4">
      <t>ショヒョウ</t>
    </rPh>
    <rPh sb="5" eb="7">
      <t>ケッサン</t>
    </rPh>
    <rPh sb="7" eb="9">
      <t>タンシン</t>
    </rPh>
    <rPh sb="9" eb="10">
      <t>ヒョウ</t>
    </rPh>
    <rPh sb="10" eb="11">
      <t>ナド</t>
    </rPh>
    <phoneticPr fontId="73"/>
  </si>
  <si>
    <t>土地賃貸契約書</t>
    <phoneticPr fontId="73"/>
  </si>
  <si>
    <t>⑥確認済証</t>
    <rPh sb="1" eb="3">
      <t>カクニン</t>
    </rPh>
    <rPh sb="3" eb="4">
      <t>スミ</t>
    </rPh>
    <rPh sb="4" eb="5">
      <t>ショウ</t>
    </rPh>
    <phoneticPr fontId="73"/>
  </si>
  <si>
    <t>確認済証</t>
    <rPh sb="0" eb="2">
      <t>カクニン</t>
    </rPh>
    <rPh sb="2" eb="3">
      <t>スミ</t>
    </rPh>
    <rPh sb="3" eb="4">
      <t>ショウ</t>
    </rPh>
    <phoneticPr fontId="73"/>
  </si>
  <si>
    <t>補助対象建築物の確認済証の写しを添付していますか
未取得の場合は、その旨と取得時期を記載した紙を添付していますか</t>
    <rPh sb="0" eb="2">
      <t>ホジョ</t>
    </rPh>
    <rPh sb="2" eb="4">
      <t>タイショウ</t>
    </rPh>
    <rPh sb="4" eb="7">
      <t>ケンチクブツ</t>
    </rPh>
    <rPh sb="8" eb="10">
      <t>カクニン</t>
    </rPh>
    <rPh sb="10" eb="11">
      <t>スミ</t>
    </rPh>
    <rPh sb="11" eb="12">
      <t>ショウ</t>
    </rPh>
    <rPh sb="13" eb="14">
      <t>ウツ</t>
    </rPh>
    <rPh sb="16" eb="18">
      <t>テンプ</t>
    </rPh>
    <rPh sb="25" eb="26">
      <t>ミ</t>
    </rPh>
    <rPh sb="26" eb="28">
      <t>シュトク</t>
    </rPh>
    <rPh sb="29" eb="31">
      <t>バアイ</t>
    </rPh>
    <rPh sb="35" eb="36">
      <t>ムネ</t>
    </rPh>
    <rPh sb="37" eb="39">
      <t>シュトク</t>
    </rPh>
    <rPh sb="39" eb="41">
      <t>ジキ</t>
    </rPh>
    <rPh sb="42" eb="44">
      <t>キサイ</t>
    </rPh>
    <rPh sb="46" eb="47">
      <t>カミ</t>
    </rPh>
    <rPh sb="48" eb="50">
      <t>テンプ</t>
    </rPh>
    <phoneticPr fontId="73"/>
  </si>
  <si>
    <t>⑦建物図面</t>
    <rPh sb="1" eb="3">
      <t>タテモノ</t>
    </rPh>
    <rPh sb="3" eb="5">
      <t>ズメン</t>
    </rPh>
    <phoneticPr fontId="73"/>
  </si>
  <si>
    <t>各種図面</t>
    <rPh sb="0" eb="2">
      <t>カクシュ</t>
    </rPh>
    <rPh sb="2" eb="4">
      <t>ズメン</t>
    </rPh>
    <phoneticPr fontId="73"/>
  </si>
  <si>
    <t>⑧設計図</t>
    <rPh sb="1" eb="4">
      <t>セッケイズ</t>
    </rPh>
    <phoneticPr fontId="73"/>
  </si>
  <si>
    <t>断熱/空調/給湯/換気/照明/太陽光発電設備/蓄電システム/HEMS/MEMS/その他</t>
    <rPh sb="23" eb="25">
      <t>チクデン</t>
    </rPh>
    <phoneticPr fontId="73"/>
  </si>
  <si>
    <t>定額単価を用いない設備を導入する場合は、設備ごとに機器表/仕様書またはカタログ等が添付されていますか</t>
    <rPh sb="41" eb="43">
      <t>テンプ</t>
    </rPh>
    <phoneticPr fontId="73"/>
  </si>
  <si>
    <t>設備工事ごとに編集し、カラー印刷していますか</t>
    <phoneticPr fontId="73"/>
  </si>
  <si>
    <t>現在事項全部証明書</t>
    <rPh sb="0" eb="2">
      <t>ゲンザイ</t>
    </rPh>
    <rPh sb="2" eb="4">
      <t>ジコウ</t>
    </rPh>
    <rPh sb="4" eb="6">
      <t>ゼンブ</t>
    </rPh>
    <rPh sb="6" eb="9">
      <t>ショウメイショ</t>
    </rPh>
    <phoneticPr fontId="124"/>
  </si>
  <si>
    <t>発行から３ヵ月以内の写しが添付されていますか（登記情報提供サービスの出力可）</t>
    <rPh sb="0" eb="2">
      <t>ハッコウ</t>
    </rPh>
    <rPh sb="7" eb="9">
      <t>イナイ</t>
    </rPh>
    <rPh sb="10" eb="11">
      <t>ウツ</t>
    </rPh>
    <rPh sb="23" eb="25">
      <t>トウキ</t>
    </rPh>
    <phoneticPr fontId="121"/>
  </si>
  <si>
    <t>申請書類リストの「データ提出」の区分が「●」であるデータをエクセルのまま収録しましたか（PDF不可）</t>
    <rPh sb="0" eb="2">
      <t>シンセイ</t>
    </rPh>
    <rPh sb="2" eb="4">
      <t>ショルイ</t>
    </rPh>
    <rPh sb="12" eb="14">
      <t>テイシュツ</t>
    </rPh>
    <rPh sb="16" eb="18">
      <t>クブン</t>
    </rPh>
    <phoneticPr fontId="73"/>
  </si>
  <si>
    <t>CD-ROM表面に補助事業の名称と補助事業者名が明記されていますか</t>
    <rPh sb="6" eb="8">
      <t>ヒョウメン</t>
    </rPh>
    <rPh sb="9" eb="11">
      <t>ホジョ</t>
    </rPh>
    <rPh sb="11" eb="13">
      <t>ジギョウ</t>
    </rPh>
    <rPh sb="14" eb="16">
      <t>メイショウ</t>
    </rPh>
    <rPh sb="17" eb="19">
      <t>ホジョ</t>
    </rPh>
    <rPh sb="19" eb="21">
      <t>ジギョウ</t>
    </rPh>
    <rPh sb="21" eb="22">
      <t>シャ</t>
    </rPh>
    <rPh sb="22" eb="23">
      <t>メイ</t>
    </rPh>
    <rPh sb="24" eb="26">
      <t>メイキ</t>
    </rPh>
    <phoneticPr fontId="121"/>
  </si>
  <si>
    <t>提出書類チェックシート</t>
    <rPh sb="0" eb="2">
      <t>テイシュツ</t>
    </rPh>
    <rPh sb="2" eb="4">
      <t>ショルイ</t>
    </rPh>
    <phoneticPr fontId="8"/>
  </si>
  <si>
    <t>定額単価積み上げ方式を用いない設備を導入する場合は「10-1～3．費用明細書」と併せて必ず提出すること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33" eb="35">
      <t>ヒヨウ</t>
    </rPh>
    <rPh sb="35" eb="38">
      <t>メイサイショ</t>
    </rPh>
    <rPh sb="40" eb="41">
      <t>アワ</t>
    </rPh>
    <rPh sb="43" eb="44">
      <t>カナラ</t>
    </rPh>
    <rPh sb="45" eb="47">
      <t>テイシュツ</t>
    </rPh>
    <phoneticPr fontId="6"/>
  </si>
  <si>
    <t>←「省エネ性能評価取得に係る費用」を補助対象としない場合、</t>
    <rPh sb="2" eb="3">
      <t>ショウ</t>
    </rPh>
    <rPh sb="5" eb="7">
      <t>セイノウ</t>
    </rPh>
    <rPh sb="7" eb="9">
      <t>ヒョウカ</t>
    </rPh>
    <rPh sb="9" eb="11">
      <t>シュトク</t>
    </rPh>
    <rPh sb="12" eb="13">
      <t>カカワ</t>
    </rPh>
    <rPh sb="14" eb="16">
      <t>ヒヨウ</t>
    </rPh>
    <rPh sb="18" eb="20">
      <t>ホジョ</t>
    </rPh>
    <rPh sb="20" eb="22">
      <t>タイショウ</t>
    </rPh>
    <rPh sb="26" eb="28">
      <t>バアイ</t>
    </rPh>
    <phoneticPr fontId="7"/>
  </si>
  <si>
    <t>　数量に”0”を入力すること</t>
  </si>
  <si>
    <t>令和３年度　高層ＺＥＨ－Ｍ支援事業　　交付申請書情報入力シート</t>
    <rPh sb="0" eb="2">
      <t>レイワ</t>
    </rPh>
    <rPh sb="3" eb="5">
      <t>ネンド</t>
    </rPh>
    <rPh sb="6" eb="8">
      <t>コウソウ</t>
    </rPh>
    <rPh sb="13" eb="15">
      <t>シエン</t>
    </rPh>
    <rPh sb="15" eb="17">
      <t>ジギョウ</t>
    </rPh>
    <rPh sb="19" eb="21">
      <t>コウフ</t>
    </rPh>
    <rPh sb="21" eb="24">
      <t>シンセイショ</t>
    </rPh>
    <rPh sb="24" eb="26">
      <t>ジョウホウ</t>
    </rPh>
    <rPh sb="26" eb="28">
      <t>ニュウリョク</t>
    </rPh>
    <phoneticPr fontId="7"/>
  </si>
  <si>
    <t>本シートに無い情報は、各種申請様式に直接入力してください。</t>
  </si>
  <si>
    <t>※各種書類は不備の無いよう、申請者自身でよく確認し、提出すること。</t>
    <rPh sb="14" eb="16">
      <t>シンセイ</t>
    </rPh>
    <rPh sb="16" eb="17">
      <t>シャ</t>
    </rPh>
    <phoneticPr fontId="7"/>
  </si>
  <si>
    <t>書類の不備、不足、誤りがあり、審査の継続が困難であるとSIIが判断した際は、申請書類の不受理や不採択になる場合があるので注意すること。</t>
    <phoneticPr fontId="7"/>
  </si>
  <si>
    <t>交付申請書を提出する日（2021年6月1日~6月30日の間）</t>
    <rPh sb="0" eb="2">
      <t>コウフ</t>
    </rPh>
    <rPh sb="2" eb="5">
      <t>シンセイショ</t>
    </rPh>
    <rPh sb="6" eb="8">
      <t>テイシュツ</t>
    </rPh>
    <rPh sb="10" eb="11">
      <t>ヒ</t>
    </rPh>
    <rPh sb="16" eb="17">
      <t>ネン</t>
    </rPh>
    <rPh sb="18" eb="19">
      <t>ガツ</t>
    </rPh>
    <rPh sb="20" eb="21">
      <t>カ</t>
    </rPh>
    <rPh sb="23" eb="24">
      <t>ガツ</t>
    </rPh>
    <rPh sb="26" eb="27">
      <t>カ</t>
    </rPh>
    <rPh sb="28" eb="29">
      <t>アイダ</t>
    </rPh>
    <phoneticPr fontId="7"/>
  </si>
  <si>
    <t>事業完了の期日は公募要領Ｐ14，19参照</t>
    <rPh sb="0" eb="2">
      <t>ジギョウ</t>
    </rPh>
    <rPh sb="2" eb="4">
      <t>カンリョウ</t>
    </rPh>
    <rPh sb="5" eb="7">
      <t>キジツ</t>
    </rPh>
    <rPh sb="8" eb="10">
      <t>コウボ</t>
    </rPh>
    <rPh sb="10" eb="12">
      <t>ヨウリョウ</t>
    </rPh>
    <rPh sb="18" eb="20">
      <t>サンショウ</t>
    </rPh>
    <phoneticPr fontId="6"/>
  </si>
  <si>
    <t>代表理事　　　村上　孝　殿</t>
    <rPh sb="0" eb="1">
      <t>ダイ</t>
    </rPh>
    <rPh sb="1" eb="2">
      <t>ヒョウ</t>
    </rPh>
    <rPh sb="2" eb="3">
      <t>リ</t>
    </rPh>
    <rPh sb="3" eb="4">
      <t>コト</t>
    </rPh>
    <rPh sb="12" eb="13">
      <t>ドノ</t>
    </rPh>
    <phoneticPr fontId="7"/>
  </si>
  <si>
    <t>住　　　所</t>
    <rPh sb="0" eb="1">
      <t>ジュウ</t>
    </rPh>
    <rPh sb="4" eb="5">
      <t>ショ</t>
    </rPh>
    <phoneticPr fontId="9"/>
  </si>
  <si>
    <t>名　　　称</t>
    <rPh sb="0" eb="1">
      <t>メイ</t>
    </rPh>
    <rPh sb="4" eb="5">
      <t>ショウ</t>
    </rPh>
    <phoneticPr fontId="9"/>
  </si>
  <si>
    <t>令和３年度　高層ＺＥＨ-Ｍ支援事業</t>
    <phoneticPr fontId="7"/>
  </si>
  <si>
    <t>申請者３</t>
    <rPh sb="0" eb="3">
      <t>シンセイシャ</t>
    </rPh>
    <phoneticPr fontId="7"/>
  </si>
  <si>
    <t>申請者４</t>
    <rPh sb="0" eb="3">
      <t>シンセイシャ</t>
    </rPh>
    <phoneticPr fontId="7"/>
  </si>
  <si>
    <t>③実施
　計画書</t>
    <phoneticPr fontId="8"/>
  </si>
  <si>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</si>
  <si>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</si>
  <si>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6"/>
  </si>
  <si>
    <t>申請者３
担当者情報</t>
    <rPh sb="0" eb="3">
      <t>シンセイシャ</t>
    </rPh>
    <rPh sb="5" eb="8">
      <t>タントウシャ</t>
    </rPh>
    <rPh sb="8" eb="10">
      <t>ジョウホウ</t>
    </rPh>
    <phoneticPr fontId="6"/>
  </si>
  <si>
    <t>申請者４
担当者情報</t>
    <rPh sb="0" eb="3">
      <t>シンセイシャ</t>
    </rPh>
    <rPh sb="5" eb="8">
      <t>タントウシャ</t>
    </rPh>
    <rPh sb="8" eb="10">
      <t>ジョウホウ</t>
    </rPh>
    <phoneticPr fontId="6"/>
  </si>
  <si>
    <t>申請者３
事業実績</t>
    <rPh sb="0" eb="3">
      <t>シンセイシャ</t>
    </rPh>
    <rPh sb="5" eb="7">
      <t>ジギョウ</t>
    </rPh>
    <rPh sb="7" eb="9">
      <t>ジッセキ</t>
    </rPh>
    <phoneticPr fontId="6"/>
  </si>
  <si>
    <t>申請者４
事業実績</t>
    <rPh sb="0" eb="3">
      <t>シンセイシャ</t>
    </rPh>
    <rPh sb="5" eb="7">
      <t>ジギョウ</t>
    </rPh>
    <rPh sb="7" eb="9">
      <t>ジッセキ</t>
    </rPh>
    <phoneticPr fontId="6"/>
  </si>
  <si>
    <t>(例)　〇〇〇〇株式会社</t>
    <rPh sb="1" eb="2">
      <t>レイ</t>
    </rPh>
    <rPh sb="8" eb="12">
      <t>カブシキガイシャ</t>
    </rPh>
    <phoneticPr fontId="6"/>
  </si>
  <si>
    <t>(例)　東京都中央区○○町○丁目○番○号</t>
    <rPh sb="4" eb="7">
      <t>トウキョウト</t>
    </rPh>
    <rPh sb="7" eb="10">
      <t>チュウオウク</t>
    </rPh>
    <rPh sb="12" eb="13">
      <t>チョウ</t>
    </rPh>
    <rPh sb="14" eb="16">
      <t>チョウメ</t>
    </rPh>
    <rPh sb="17" eb="18">
      <t>バン</t>
    </rPh>
    <rPh sb="19" eb="20">
      <t>ゴウ</t>
    </rPh>
    <phoneticPr fontId="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</si>
  <si>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</si>
  <si>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</si>
  <si>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6"/>
  </si>
  <si>
    <t>４.補助金交付申請額</t>
    <rPh sb="2" eb="5">
      <t>ホジョキン</t>
    </rPh>
    <rPh sb="5" eb="7">
      <t>コウフ</t>
    </rPh>
    <rPh sb="7" eb="9">
      <t>シンセイ</t>
    </rPh>
    <rPh sb="9" eb="10">
      <t>テイガク</t>
    </rPh>
    <phoneticPr fontId="7"/>
  </si>
  <si>
    <t>補助金交付申請額</t>
    <phoneticPr fontId="7"/>
  </si>
  <si>
    <t>令和３年度
二酸化炭素排出抑制対策事業費等補助金
（集合住宅の省ＣＯ２化促進事業（高低中層ＺＥＨ－Ｍ））</t>
    <phoneticPr fontId="7"/>
  </si>
  <si>
    <t>　二酸化炭素排出抑制対策事業費等補助金（集合住宅の省ＣＯ２化促進事業（高低中層ＺＥＨ－Ｍ））交付規程（以下「交付規程」という。）第４条の規定に基づき、下記のとおり申請します。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高低中層ＺＥＨ－Ｍ））交付要綱（令和３年４月１日環地温発第２１０３３０２３号）及び交付規程の定めるところに従うことを承知の上、申請します。</t>
    <phoneticPr fontId="7"/>
  </si>
  <si>
    <t>※補助金の額
（補助金算出額の合計に１,０００円未満の端数が生じた場合は、これを切り捨て）</t>
    <phoneticPr fontId="7"/>
  </si>
  <si>
    <t>　当社（個人である場合は私、団体である場合は当団体）は、補助金の交付の申請をするに当たって、また、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7"/>
  </si>
  <si>
    <t>（１） 法人等（個人、法人又は団体をいう。）が、暴力団（暴力団員による不当な行為の防止等に関する
　　　 法律（平成３年法律第７７号）第２条第２号に規定する暴力団をいう。以下同じ。）であるとき又
　　　 は法人等の役員等（個人である場合はその者、法人である場合は役員、団体である場合は代表者、
　　　 理事等、その他経営に実質的に関与している者をいう。以下同じ。）が、暴力団員（同法第２条第
　　　 ６号に規定する暴力団員をいう。以下同じ。）であるとき。</t>
    <phoneticPr fontId="7"/>
  </si>
  <si>
    <t>（２） 役員等が、自己、自社若しくは第三者の不正の利益を図る目的又は第三者に損害を加える目的を
　　　 もって、暴力団又は暴力団員を利用するなどしているとき。</t>
    <phoneticPr fontId="7"/>
  </si>
  <si>
    <t>（３） 役員等が、暴力団又は暴力団員に対して、資金等を供給し、又は便宜を供与するなど直接的あるい
　　　 は積極的に暴力団の維持、運営に協力し、若しくは関与しているとき。</t>
    <phoneticPr fontId="7"/>
  </si>
  <si>
    <t>（４） 役員等が、暴力団又は暴力団員であることを知りながらこれと社会的に非難されるべき関係を有し
　　　 ているとき。</t>
    <phoneticPr fontId="7"/>
  </si>
  <si>
    <t>役員名簿</t>
    <rPh sb="0" eb="4">
      <t>ヤクインメイボ</t>
    </rPh>
    <phoneticPr fontId="7"/>
  </si>
  <si>
    <t>（注１）申請者が個人の場合は不要とする。ただし、リース事業者等との共同申請の場合は、リース事業者等の
　　　　役員名簿を提出すること。</t>
    <phoneticPr fontId="7"/>
  </si>
  <si>
    <t>代表理事　　　村上　孝　殿</t>
    <phoneticPr fontId="8"/>
  </si>
  <si>
    <t>誓約書</t>
    <rPh sb="0" eb="3">
      <t>セイヤクショ</t>
    </rPh>
    <phoneticPr fontId="8"/>
  </si>
  <si>
    <t>単年度事業：1/21　複数年度事業：2/10</t>
    <rPh sb="0" eb="3">
      <t>タンネンド</t>
    </rPh>
    <rPh sb="3" eb="5">
      <t>ジギョウ</t>
    </rPh>
    <rPh sb="11" eb="13">
      <t>フクスウ</t>
    </rPh>
    <rPh sb="13" eb="15">
      <t>ネンド</t>
    </rPh>
    <rPh sb="15" eb="17">
      <t>ジギョウ</t>
    </rPh>
    <phoneticPr fontId="8"/>
  </si>
  <si>
    <r>
      <t>事業完了日から30日以内または　単年度事業：1/28　複数年度事業：2/15　</t>
    </r>
    <r>
      <rPr>
        <sz val="14"/>
        <color rgb="FFFF0000"/>
        <rFont val="Yu Gothic UI"/>
        <family val="3"/>
        <charset val="128"/>
      </rPr>
      <t>いずれか早い日付以前</t>
    </r>
    <rPh sb="0" eb="2">
      <t>ジギョウ</t>
    </rPh>
    <rPh sb="2" eb="5">
      <t>カンリョウビ</t>
    </rPh>
    <rPh sb="9" eb="10">
      <t>ニチ</t>
    </rPh>
    <rPh sb="10" eb="12">
      <t>イナイ</t>
    </rPh>
    <rPh sb="16" eb="19">
      <t>タンネンド</t>
    </rPh>
    <rPh sb="19" eb="21">
      <t>ジギョウ</t>
    </rPh>
    <rPh sb="27" eb="29">
      <t>フクスウ</t>
    </rPh>
    <rPh sb="29" eb="31">
      <t>ネンド</t>
    </rPh>
    <rPh sb="31" eb="33">
      <t>ジギョウ</t>
    </rPh>
    <rPh sb="43" eb="44">
      <t>ハヤ</t>
    </rPh>
    <rPh sb="45" eb="47">
      <t>ヒヅケ</t>
    </rPh>
    <rPh sb="47" eb="49">
      <t>イゼン</t>
    </rPh>
    <phoneticPr fontId="8"/>
  </si>
  <si>
    <t>ひらがなで入力（個人申請者は入力不要）</t>
    <rPh sb="5" eb="7">
      <t>ニュウリョク</t>
    </rPh>
    <phoneticPr fontId="6"/>
  </si>
  <si>
    <t>申請者の押印不要</t>
    <rPh sb="0" eb="3">
      <t>シンセイシャ</t>
    </rPh>
    <rPh sb="4" eb="8">
      <t>オウインフヨウ</t>
    </rPh>
    <phoneticPr fontId="8"/>
  </si>
  <si>
    <r>
      <t xml:space="preserve">・共同申請の場合は、全申請者分署名すること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ショメイ</t>
    </rPh>
    <rPh sb="23" eb="25">
      <t>シンセイ</t>
    </rPh>
    <rPh sb="25" eb="26">
      <t>シャ</t>
    </rPh>
    <phoneticPr fontId="6"/>
  </si>
  <si>
    <t>完了予定年月日は、
単年度事業は２０２２年１月２１日以前の日付となっていますか
複数年度事業は２０２２年２月１０日以前の日付となっていますか</t>
    <rPh sb="0" eb="2">
      <t>カンリョウ</t>
    </rPh>
    <rPh sb="2" eb="4">
      <t>ヨテイ</t>
    </rPh>
    <rPh sb="4" eb="7">
      <t>ネンガッピ</t>
    </rPh>
    <rPh sb="10" eb="13">
      <t>タンネンド</t>
    </rPh>
    <rPh sb="13" eb="15">
      <t>ジギョウ</t>
    </rPh>
    <rPh sb="20" eb="21">
      <t>ネン</t>
    </rPh>
    <rPh sb="22" eb="23">
      <t>ガツ</t>
    </rPh>
    <rPh sb="25" eb="26">
      <t>ニチ</t>
    </rPh>
    <rPh sb="26" eb="28">
      <t>イゼン</t>
    </rPh>
    <rPh sb="29" eb="31">
      <t>ヒヅケ</t>
    </rPh>
    <rPh sb="40" eb="42">
      <t>フクスウ</t>
    </rPh>
    <rPh sb="42" eb="44">
      <t>ネンド</t>
    </rPh>
    <rPh sb="44" eb="46">
      <t>ジギョウ</t>
    </rPh>
    <rPh sb="51" eb="52">
      <t>ネン</t>
    </rPh>
    <rPh sb="53" eb="54">
      <t>ガツ</t>
    </rPh>
    <rPh sb="56" eb="57">
      <t>ニチ</t>
    </rPh>
    <rPh sb="57" eb="59">
      <t>イゼン</t>
    </rPh>
    <rPh sb="60" eb="62">
      <t>ヒヅケ</t>
    </rPh>
    <phoneticPr fontId="121"/>
  </si>
  <si>
    <t>実施体制内に、公募要領Ｐ１１の２－１（３）の①②のいずれであるかが明示されていますか</t>
    <rPh sb="0" eb="2">
      <t>ジッシ</t>
    </rPh>
    <rPh sb="2" eb="4">
      <t>タイセイ</t>
    </rPh>
    <rPh sb="4" eb="5">
      <t>ナイ</t>
    </rPh>
    <rPh sb="7" eb="9">
      <t>コウボ</t>
    </rPh>
    <rPh sb="9" eb="11">
      <t>ヨウリョウ</t>
    </rPh>
    <rPh sb="33" eb="35">
      <t>メイジ</t>
    </rPh>
    <phoneticPr fontId="73"/>
  </si>
  <si>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7"/>
  </si>
  <si>
    <t>　その場合は以下の役員名簿に入力すること</t>
    <rPh sb="3" eb="5">
      <t>バアイ</t>
    </rPh>
    <rPh sb="6" eb="8">
      <t>イカ</t>
    </rPh>
    <rPh sb="9" eb="13">
      <t>ヤクインメイボ</t>
    </rPh>
    <rPh sb="14" eb="16">
      <t>ニュウリョク</t>
    </rPh>
    <phoneticPr fontId="7"/>
  </si>
  <si>
    <t>　４者以上が関与する共同申請の場合、ＳＩＩへ事前に相談すること</t>
    <rPh sb="2" eb="3">
      <t>シャ</t>
    </rPh>
    <rPh sb="3" eb="5">
      <t>イジョウ</t>
    </rPh>
    <rPh sb="6" eb="8">
      <t>カンヨ</t>
    </rPh>
    <rPh sb="10" eb="14">
      <t>キョウドウシンセイ</t>
    </rPh>
    <rPh sb="15" eb="17">
      <t>バアイ</t>
    </rPh>
    <rPh sb="22" eb="24">
      <t>ジゼン</t>
    </rPh>
    <rPh sb="25" eb="27">
      <t>ソウダン</t>
    </rPh>
    <phoneticPr fontId="7"/>
  </si>
  <si>
    <t>　私は、補助金の交付の申請を一般社団法人環境共創イニシアチブ（以下「SII」という。）に提出するに当たって、
また、補助事業の実施期間内及び完了後においては、下記の事項について誓約いたします。
　この誓約が虚偽であり、又はこの誓約に反したことにより、当方が不利益を被ることとなっても、一切異議は申し
立てません。</t>
    <phoneticPr fontId="8"/>
  </si>
  <si>
    <t>上記を誓約し、申請内容に間違いがないことを確認した上で署名します。</t>
    <rPh sb="3" eb="5">
      <t>セイヤク</t>
    </rPh>
    <phoneticPr fontId="7"/>
  </si>
  <si>
    <t>（２）補助事業担当者情報</t>
    <phoneticPr fontId="8"/>
  </si>
  <si>
    <t>（３）事業者の業務実績に関する事項</t>
    <rPh sb="7" eb="9">
      <t>ギョウム</t>
    </rPh>
    <phoneticPr fontId="8"/>
  </si>
  <si>
    <t>申請者２の詳細</t>
    <rPh sb="0" eb="3">
      <t>シンセイシャ</t>
    </rPh>
    <rPh sb="5" eb="7">
      <t>ショウサイ</t>
    </rPh>
    <phoneticPr fontId="7"/>
  </si>
  <si>
    <t>申請者４の詳細</t>
    <rPh sb="0" eb="3">
      <t>シンセイシャ</t>
    </rPh>
    <rPh sb="5" eb="7">
      <t>ショウサイ</t>
    </rPh>
    <phoneticPr fontId="7"/>
  </si>
  <si>
    <t>申請者３の詳細</t>
    <rPh sb="0" eb="3">
      <t>シンセイシャ</t>
    </rPh>
    <rPh sb="5" eb="7">
      <t>ショウサイ</t>
    </rPh>
    <phoneticPr fontId="7"/>
  </si>
  <si>
    <t>事業全体の完了予定時期</t>
    <rPh sb="0" eb="2">
      <t>ジギョウ</t>
    </rPh>
    <rPh sb="2" eb="4">
      <t>ゼンタイ</t>
    </rPh>
    <rPh sb="5" eb="7">
      <t>カンリョウ</t>
    </rPh>
    <rPh sb="7" eb="9">
      <t>ヨテイ</t>
    </rPh>
    <rPh sb="9" eb="11">
      <t>ジキ</t>
    </rPh>
    <phoneticPr fontId="7"/>
  </si>
  <si>
    <t>外皮平均熱貫流率（ＵＡ値）</t>
    <rPh sb="0" eb="2">
      <t>ガイヒ</t>
    </rPh>
    <rPh sb="2" eb="4">
      <t>ヘイキン</t>
    </rPh>
    <rPh sb="4" eb="5">
      <t>ネツ</t>
    </rPh>
    <rPh sb="5" eb="7">
      <t>カンリュウ</t>
    </rPh>
    <rPh sb="7" eb="8">
      <t>リツ</t>
    </rPh>
    <rPh sb="11" eb="12">
      <t>チ</t>
    </rPh>
    <phoneticPr fontId="7"/>
  </si>
  <si>
    <t>複数年度事業について</t>
    <rPh sb="0" eb="4">
      <t>フクスウネンド</t>
    </rPh>
    <rPh sb="4" eb="6">
      <t>ジギョウ</t>
    </rPh>
    <phoneticPr fontId="8"/>
  </si>
  <si>
    <t>本年度の交付決定は、翌年度以降の交付決定を保証するものではないことを了承している。</t>
    <rPh sb="0" eb="3">
      <t>ホンネンド</t>
    </rPh>
    <rPh sb="4" eb="8">
      <t>コウフケッテイ</t>
    </rPh>
    <rPh sb="10" eb="13">
      <t>ヨクネンド</t>
    </rPh>
    <rPh sb="13" eb="15">
      <t>イコウ</t>
    </rPh>
    <rPh sb="16" eb="20">
      <t>コウフケッテイ</t>
    </rPh>
    <rPh sb="21" eb="23">
      <t>ホショウ</t>
    </rPh>
    <rPh sb="34" eb="36">
      <t>リョウショウ</t>
    </rPh>
    <phoneticPr fontId="8"/>
  </si>
  <si>
    <t>翌年度以降において公募予算額を超える申請があった場合等には、補助金額が減額される（状況によっては交付</t>
    <rPh sb="0" eb="3">
      <t>ヨクネンド</t>
    </rPh>
    <rPh sb="3" eb="5">
      <t>イコウ</t>
    </rPh>
    <rPh sb="9" eb="14">
      <t>コウボヨサンガク</t>
    </rPh>
    <rPh sb="15" eb="16">
      <t>コ</t>
    </rPh>
    <rPh sb="18" eb="20">
      <t>シンセイ</t>
    </rPh>
    <rPh sb="24" eb="27">
      <t>バアイトウ</t>
    </rPh>
    <rPh sb="30" eb="34">
      <t>ホジョキンガク</t>
    </rPh>
    <rPh sb="35" eb="37">
      <t>ゲンガク</t>
    </rPh>
    <rPh sb="41" eb="43">
      <t>ジョウキョウ</t>
    </rPh>
    <rPh sb="48" eb="50">
      <t>コウフ</t>
    </rPh>
    <phoneticPr fontId="8"/>
  </si>
  <si>
    <t>決定されない）場合がある。その場合でも、原則、竣工まで事業を継続すること、及び、途中で事業を中止した</t>
    <rPh sb="0" eb="2">
      <t>ケッテイ</t>
    </rPh>
    <rPh sb="7" eb="9">
      <t>バアイ</t>
    </rPh>
    <rPh sb="15" eb="17">
      <t>バアイ</t>
    </rPh>
    <rPh sb="20" eb="22">
      <t>ゲンソク</t>
    </rPh>
    <rPh sb="23" eb="25">
      <t>シュンコウ</t>
    </rPh>
    <rPh sb="27" eb="29">
      <t>ジギョウ</t>
    </rPh>
    <rPh sb="30" eb="32">
      <t>ケイゾク</t>
    </rPh>
    <rPh sb="37" eb="38">
      <t>オヨ</t>
    </rPh>
    <rPh sb="40" eb="42">
      <t>トチュウ</t>
    </rPh>
    <rPh sb="43" eb="45">
      <t>ジギョウ</t>
    </rPh>
    <rPh sb="46" eb="48">
      <t>チュウシ</t>
    </rPh>
    <phoneticPr fontId="8"/>
  </si>
  <si>
    <t>場合には、原則として既に交付した補助金の返還が必要となる場合があることを了承している。</t>
    <rPh sb="0" eb="2">
      <t>バアイ</t>
    </rPh>
    <rPh sb="5" eb="7">
      <t>ゲンソク</t>
    </rPh>
    <rPh sb="10" eb="11">
      <t>スデ</t>
    </rPh>
    <rPh sb="12" eb="14">
      <t>コウフ</t>
    </rPh>
    <rPh sb="16" eb="19">
      <t>ホジョキン</t>
    </rPh>
    <rPh sb="20" eb="22">
      <t>ヘンカン</t>
    </rPh>
    <rPh sb="23" eb="25">
      <t>ヒツヨウ</t>
    </rPh>
    <rPh sb="28" eb="30">
      <t>バアイ</t>
    </rPh>
    <rPh sb="36" eb="38">
      <t>リョウショウ</t>
    </rPh>
    <phoneticPr fontId="8"/>
  </si>
  <si>
    <t>エネルギー種別</t>
    <rPh sb="5" eb="7">
      <t>シュベツ</t>
    </rPh>
    <phoneticPr fontId="7"/>
  </si>
  <si>
    <t>電気使用量</t>
    <rPh sb="0" eb="2">
      <t>デンキ</t>
    </rPh>
    <rPh sb="2" eb="5">
      <t>シヨウリョウ</t>
    </rPh>
    <phoneticPr fontId="6"/>
  </si>
  <si>
    <t>ガス使用量</t>
    <rPh sb="2" eb="5">
      <t>シヨウリョウ</t>
    </rPh>
    <phoneticPr fontId="6"/>
  </si>
  <si>
    <t>その他のエネルギー使用量</t>
    <rPh sb="2" eb="3">
      <t>タ</t>
    </rPh>
    <rPh sb="9" eb="12">
      <t>シヨウリョウ</t>
    </rPh>
    <phoneticPr fontId="6"/>
  </si>
  <si>
    <t>※販売開始までに最終版の重要事項説明書をSIIへ提出（定期報告
　アンケートや財産処分に係る内容の確認）が必要なので注意すること</t>
    <rPh sb="1" eb="3">
      <t>ハンバイ</t>
    </rPh>
    <rPh sb="3" eb="5">
      <t>カイシ</t>
    </rPh>
    <rPh sb="8" eb="11">
      <t>サイシュウバン</t>
    </rPh>
    <rPh sb="12" eb="19">
      <t>ジュウヨウジコウセツメイショ</t>
    </rPh>
    <rPh sb="24" eb="26">
      <t>テイシュツ</t>
    </rPh>
    <rPh sb="39" eb="43">
      <t>ザイサンショブン</t>
    </rPh>
    <rPh sb="44" eb="45">
      <t>カカワ</t>
    </rPh>
    <rPh sb="46" eb="48">
      <t>ナイヨウ</t>
    </rPh>
    <rPh sb="49" eb="51">
      <t>カクニン</t>
    </rPh>
    <rPh sb="53" eb="55">
      <t>ヒツヨウ</t>
    </rPh>
    <rPh sb="58" eb="60">
      <t>チュウイ</t>
    </rPh>
    <phoneticPr fontId="6"/>
  </si>
  <si>
    <t>令和3年度 補助事業着手予定日</t>
    <rPh sb="0" eb="2">
      <t>レイワ</t>
    </rPh>
    <rPh sb="3" eb="5">
      <t>ネンド</t>
    </rPh>
    <rPh sb="6" eb="8">
      <t>ホジョ</t>
    </rPh>
    <rPh sb="8" eb="10">
      <t>ジギョウ</t>
    </rPh>
    <rPh sb="10" eb="12">
      <t>チャクシュ</t>
    </rPh>
    <rPh sb="12" eb="14">
      <t>ヨテイ</t>
    </rPh>
    <rPh sb="14" eb="15">
      <t>ビ</t>
    </rPh>
    <phoneticPr fontId="6"/>
  </si>
  <si>
    <t>令和3年度 事業完了予定日</t>
    <rPh sb="0" eb="2">
      <t>レイワ</t>
    </rPh>
    <rPh sb="3" eb="5">
      <t>ネンド</t>
    </rPh>
    <rPh sb="6" eb="8">
      <t>ジギョウ</t>
    </rPh>
    <rPh sb="8" eb="10">
      <t>カンリョウ</t>
    </rPh>
    <rPh sb="10" eb="12">
      <t>ヨテイ</t>
    </rPh>
    <rPh sb="12" eb="13">
      <t>ビ</t>
    </rPh>
    <phoneticPr fontId="6"/>
  </si>
  <si>
    <t>最終事業年度 事業完了予定日</t>
    <rPh sb="0" eb="2">
      <t>サイシュウ</t>
    </rPh>
    <rPh sb="2" eb="4">
      <t>ジギョウ</t>
    </rPh>
    <rPh sb="4" eb="6">
      <t>ネンド</t>
    </rPh>
    <rPh sb="7" eb="9">
      <t>ジギョウ</t>
    </rPh>
    <rPh sb="9" eb="11">
      <t>カンリョウ</t>
    </rPh>
    <rPh sb="11" eb="13">
      <t>ヨテイ</t>
    </rPh>
    <rPh sb="13" eb="14">
      <t>ビ</t>
    </rPh>
    <phoneticPr fontId="6"/>
  </si>
  <si>
    <t>【片面印刷】で印刷すること（入力があるページのみ提出）</t>
    <rPh sb="1" eb="3">
      <t>カタメン</t>
    </rPh>
    <rPh sb="3" eb="5">
      <t>インサツ</t>
    </rPh>
    <rPh sb="7" eb="9">
      <t>インサツ</t>
    </rPh>
    <rPh sb="14" eb="16">
      <t>ニュウリョク</t>
    </rPh>
    <rPh sb="24" eb="26">
      <t>テイシュツ</t>
    </rPh>
    <phoneticPr fontId="71"/>
  </si>
  <si>
    <t>◆オレンジ色のセルに必要事項を入力すること。</t>
    <rPh sb="5" eb="6">
      <t>イロ</t>
    </rPh>
    <rPh sb="10" eb="12">
      <t>ヒツヨウ</t>
    </rPh>
    <rPh sb="12" eb="14">
      <t>ジコウ</t>
    </rPh>
    <rPh sb="15" eb="17">
      <t>ニュウリョク</t>
    </rPh>
    <phoneticPr fontId="71"/>
  </si>
  <si>
    <t>kW</t>
    <phoneticPr fontId="71"/>
  </si>
  <si>
    <t>地名地番</t>
    <rPh sb="0" eb="4">
      <t>チメイチバン</t>
    </rPh>
    <phoneticPr fontId="6"/>
  </si>
  <si>
    <t>住棟形状</t>
    <rPh sb="0" eb="4">
      <t>ジュウトウケイジョウ</t>
    </rPh>
    <phoneticPr fontId="6"/>
  </si>
  <si>
    <t>(例)　登録済み（プルダウン選択する）</t>
    <rPh sb="4" eb="6">
      <t>トウロク</t>
    </rPh>
    <rPh sb="6" eb="7">
      <t>ズ</t>
    </rPh>
    <rPh sb="14" eb="16">
      <t>センタク</t>
    </rPh>
    <phoneticPr fontId="6"/>
  </si>
  <si>
    <t>Ｖ２Ｈ導入の有無</t>
    <rPh sb="3" eb="5">
      <t>ドウニュウ</t>
    </rPh>
    <rPh sb="6" eb="8">
      <t>ウム</t>
    </rPh>
    <phoneticPr fontId="6"/>
  </si>
  <si>
    <t>居住者の使用</t>
    <rPh sb="0" eb="3">
      <t>キョジュウシャ</t>
    </rPh>
    <rPh sb="4" eb="6">
      <t>シヨウ</t>
    </rPh>
    <phoneticPr fontId="6"/>
  </si>
  <si>
    <t>（６）COOL CHOICE賛同登録</t>
    <phoneticPr fontId="8"/>
  </si>
  <si>
    <t>政府が推進する国民活動「COOL CHOICE」の趣旨に賛同し、「COOL CHOICE賛同登録」を行いました。</t>
    <phoneticPr fontId="8"/>
  </si>
  <si>
    <t>❻　エネルギー管理体制</t>
    <rPh sb="7" eb="9">
      <t>カンリ</t>
    </rPh>
    <rPh sb="9" eb="11">
      <t>タイセイ</t>
    </rPh>
    <phoneticPr fontId="7"/>
  </si>
  <si>
    <t>住棟内の一部住戸について、ＨＥＭＳによる１カ月毎のエネルギー計測データの提出が可能</t>
    <phoneticPr fontId="6"/>
  </si>
  <si>
    <t>全住戸のBELS
取得と訴求</t>
    <phoneticPr fontId="6"/>
  </si>
  <si>
    <t>快適性、
健康面への
言及</t>
    <phoneticPr fontId="6"/>
  </si>
  <si>
    <t>媒体の分類</t>
    <rPh sb="0" eb="2">
      <t>バイタイ</t>
    </rPh>
    <rPh sb="3" eb="5">
      <t>ブンルイ</t>
    </rPh>
    <phoneticPr fontId="6"/>
  </si>
  <si>
    <t>全住戸の
光熱費
削減効果の
訴求</t>
    <phoneticPr fontId="6"/>
  </si>
  <si>
    <t>水害時の機能確保を目的とした地上階への機械設備等の配置</t>
    <phoneticPr fontId="6"/>
  </si>
  <si>
    <t>停電時に太陽光発電による非常用電源確保がなされる計画</t>
    <phoneticPr fontId="6"/>
  </si>
  <si>
    <t>創蓄連携システムによる災害時の電力確保計画</t>
    <phoneticPr fontId="6"/>
  </si>
  <si>
    <t>その他（下記の記入欄に具体的に記載すること）</t>
    <rPh sb="2" eb="3">
      <t>タ</t>
    </rPh>
    <rPh sb="4" eb="6">
      <t>カキ</t>
    </rPh>
    <rPh sb="7" eb="10">
      <t>キニュウラン</t>
    </rPh>
    <rPh sb="11" eb="14">
      <t>グタイテキ</t>
    </rPh>
    <rPh sb="15" eb="17">
      <t>キサイ</t>
    </rPh>
    <phoneticPr fontId="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</si>
  <si>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</si>
  <si>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7"/>
  </si>
  <si>
    <t>❾　ＺＥＨ-Ｍの実現に資する導入設備等</t>
    <rPh sb="8" eb="10">
      <t>ジツゲン</t>
    </rPh>
    <rPh sb="11" eb="12">
      <t>シ</t>
    </rPh>
    <rPh sb="14" eb="16">
      <t>ドウニュウ</t>
    </rPh>
    <rPh sb="16" eb="18">
      <t>セツビ</t>
    </rPh>
    <rPh sb="18" eb="19">
      <t>ナド</t>
    </rPh>
    <phoneticPr fontId="7"/>
  </si>
  <si>
    <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</si>
  <si>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8" eb="31">
      <t>ホジョキン</t>
    </rPh>
    <rPh sb="32" eb="33">
      <t>ガク</t>
    </rPh>
    <rPh sb="33" eb="34">
      <t>ナラ</t>
    </rPh>
    <rPh sb="36" eb="38">
      <t>クブン</t>
    </rPh>
    <rPh sb="41" eb="43">
      <t>ハイブン</t>
    </rPh>
    <phoneticPr fontId="6"/>
  </si>
  <si>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6"/>
  </si>
  <si>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7"/>
  </si>
  <si>
    <t>住棟全体のエネルギー使用状況を一元管理し、ＳＩＩに報告できる体制を有している。（住棟全体のエネルギー管理をサービサー等に一括委託する体制も可）</t>
    <phoneticPr fontId="6"/>
  </si>
  <si>
    <t>(例)　　　　　　　　   　　     2020 年  　1 月　1 日</t>
    <rPh sb="1" eb="2">
      <t>レイ</t>
    </rPh>
    <rPh sb="26" eb="27">
      <t>ネン</t>
    </rPh>
    <rPh sb="32" eb="33">
      <t>ツキ</t>
    </rPh>
    <rPh sb="36" eb="37">
      <t>ヒ</t>
    </rPh>
    <phoneticPr fontId="6"/>
  </si>
  <si>
    <t>(例)　　 　　　　　　　　　2020 年  　12 月　31 日</t>
    <rPh sb="1" eb="2">
      <t>レイ</t>
    </rPh>
    <rPh sb="20" eb="21">
      <t>ネン</t>
    </rPh>
    <rPh sb="27" eb="28">
      <t>ツキ</t>
    </rPh>
    <rPh sb="32" eb="33">
      <t>ヒ</t>
    </rPh>
    <phoneticPr fontId="6"/>
  </si>
  <si>
    <t>(例)　2022年　2 月　10 日</t>
    <phoneticPr fontId="8"/>
  </si>
  <si>
    <t>(例)　2022年　2 月　15 日</t>
    <phoneticPr fontId="8"/>
  </si>
  <si>
    <t>【A３カラー】で印刷すること。</t>
    <rPh sb="8" eb="10">
      <t>インサツ</t>
    </rPh>
    <phoneticPr fontId="7"/>
  </si>
  <si>
    <t>土地登記簿謄本</t>
    <rPh sb="5" eb="7">
      <t>トウホン</t>
    </rPh>
    <phoneticPr fontId="73"/>
  </si>
  <si>
    <t>・定額単価表を用いない設備を導入する場合は
　設備ごとに機器表/仕様書またはカタログ等
　を添付する
・設備工事ごとに編集しカラー印刷
（例）空調設備・機器表・設備設置図</t>
    <rPh sb="46" eb="48">
      <t>テンプ</t>
    </rPh>
    <phoneticPr fontId="8"/>
  </si>
  <si>
    <t>申請者２</t>
    <rPh sb="0" eb="3">
      <t>シンセイシャ</t>
    </rPh>
    <phoneticPr fontId="6"/>
  </si>
  <si>
    <t>申請者３</t>
    <rPh sb="0" eb="3">
      <t>シンセイシャ</t>
    </rPh>
    <phoneticPr fontId="6"/>
  </si>
  <si>
    <t>申請者４</t>
    <rPh sb="0" eb="3">
      <t>シンセイシャ</t>
    </rPh>
    <phoneticPr fontId="6"/>
  </si>
  <si>
    <r>
      <t xml:space="preserve"> 補助金の額
</t>
    </r>
    <r>
      <rPr>
        <sz val="12"/>
        <color theme="1"/>
        <rFont val="ＭＳ 明朝"/>
        <family val="1"/>
        <charset val="128"/>
      </rPr>
      <t>(補助金算出額の合計に1,000円未満の
端数が生じた場合は、これを切り捨て)</t>
    </r>
    <rPh sb="1" eb="3">
      <t>ホジョ</t>
    </rPh>
    <rPh sb="5" eb="6">
      <t>ガク</t>
    </rPh>
    <rPh sb="8" eb="11">
      <t>ホジョキン</t>
    </rPh>
    <rPh sb="11" eb="13">
      <t>サンシュツ</t>
    </rPh>
    <rPh sb="13" eb="14">
      <t>ガク</t>
    </rPh>
    <rPh sb="15" eb="17">
      <t>ゴウケイ</t>
    </rPh>
    <rPh sb="23" eb="24">
      <t>エン</t>
    </rPh>
    <rPh sb="24" eb="26">
      <t>ミマン</t>
    </rPh>
    <rPh sb="28" eb="30">
      <t>ハスウ</t>
    </rPh>
    <rPh sb="31" eb="32">
      <t>ショウ</t>
    </rPh>
    <rPh sb="34" eb="36">
      <t>バアイ</t>
    </rPh>
    <rPh sb="41" eb="42">
      <t>キ</t>
    </rPh>
    <rPh sb="43" eb="44">
      <t>ス</t>
    </rPh>
    <phoneticPr fontId="7"/>
  </si>
  <si>
    <r>
      <t xml:space="preserve"> 補助金の額
</t>
    </r>
    <r>
      <rPr>
        <sz val="12"/>
        <color theme="1"/>
        <rFont val="ＭＳ 明朝"/>
        <family val="1"/>
        <charset val="128"/>
      </rPr>
      <t>(補助金算出額の合計に1,000円未満の
端数が生じた場合は、これを切り捨て)</t>
    </r>
    <rPh sb="1" eb="3">
      <t>ホジョ</t>
    </rPh>
    <rPh sb="5" eb="6">
      <t>ガク</t>
    </rPh>
    <rPh sb="8" eb="11">
      <t>ホジョキン</t>
    </rPh>
    <rPh sb="11" eb="13">
      <t>サンシュツ</t>
    </rPh>
    <rPh sb="13" eb="14">
      <t>ガク</t>
    </rPh>
    <rPh sb="15" eb="17">
      <t>ゴウケイ</t>
    </rPh>
    <rPh sb="22" eb="23">
      <t>エン</t>
    </rPh>
    <rPh sb="23" eb="25">
      <t>ミマン</t>
    </rPh>
    <rPh sb="27" eb="29">
      <t>ハスウ</t>
    </rPh>
    <rPh sb="30" eb="31">
      <t>ショウ</t>
    </rPh>
    <rPh sb="33" eb="35">
      <t>バアイ</t>
    </rPh>
    <rPh sb="40" eb="41">
      <t>キ</t>
    </rPh>
    <rPh sb="42" eb="43">
      <t>ス</t>
    </rPh>
    <phoneticPr fontId="7"/>
  </si>
  <si>
    <t>令和3年度 交付申請時</t>
    <rPh sb="6" eb="8">
      <t>コウフ</t>
    </rPh>
    <rPh sb="8" eb="10">
      <t>シンセイ</t>
    </rPh>
    <rPh sb="10" eb="11">
      <t>ジ</t>
    </rPh>
    <phoneticPr fontId="71"/>
  </si>
  <si>
    <t>令和３年度交付申請時</t>
    <rPh sb="0" eb="2">
      <t>レイワ</t>
    </rPh>
    <rPh sb="3" eb="5">
      <t>ネンド</t>
    </rPh>
    <rPh sb="5" eb="7">
      <t>コウフ</t>
    </rPh>
    <rPh sb="7" eb="9">
      <t>シンセイ</t>
    </rPh>
    <rPh sb="9" eb="10">
      <t>ジ</t>
    </rPh>
    <phoneticPr fontId="71"/>
  </si>
  <si>
    <t>（４）COOL CHOICE賛同登録</t>
    <phoneticPr fontId="8"/>
  </si>
  <si>
    <t>住宅共用部等</t>
    <rPh sb="5" eb="6">
      <t>トウ</t>
    </rPh>
    <phoneticPr fontId="6"/>
  </si>
  <si>
    <t>住戸番号（部屋番号）</t>
    <rPh sb="0" eb="2">
      <t>ジュウコ</t>
    </rPh>
    <rPh sb="2" eb="4">
      <t>バンゴウ</t>
    </rPh>
    <phoneticPr fontId="73"/>
  </si>
  <si>
    <t>検針等を行いエネルギー使用状況報告が可能な計測体制を有している。（賃貸の場合のみ）</t>
    <phoneticPr fontId="6"/>
  </si>
  <si>
    <t>補助対象経費上限額</t>
    <rPh sb="0" eb="2">
      <t>ホジョ</t>
    </rPh>
    <rPh sb="2" eb="6">
      <t>タイショウケイヒ</t>
    </rPh>
    <rPh sb="6" eb="8">
      <t>ジョウゲン</t>
    </rPh>
    <rPh sb="8" eb="9">
      <t>ガク</t>
    </rPh>
    <phoneticPr fontId="71"/>
  </si>
  <si>
    <t>蓄電システム導入補助金申請額※２</t>
    <phoneticPr fontId="73"/>
  </si>
  <si>
    <t>補助対象経費の予定額</t>
    <rPh sb="0" eb="6">
      <t>ホジョタイショウケイヒ</t>
    </rPh>
    <rPh sb="7" eb="10">
      <t>ヨテイガク</t>
    </rPh>
    <phoneticPr fontId="8"/>
  </si>
  <si>
    <t>　２．設備情報</t>
    <rPh sb="3" eb="7">
      <t>セツビジョウホウ</t>
    </rPh>
    <phoneticPr fontId="71"/>
  </si>
  <si>
    <t>　３．補助対象経費の算出</t>
    <rPh sb="5" eb="7">
      <t>タイショウ</t>
    </rPh>
    <rPh sb="7" eb="9">
      <t>ケイヒ</t>
    </rPh>
    <rPh sb="10" eb="12">
      <t>サンシュツ</t>
    </rPh>
    <phoneticPr fontId="71"/>
  </si>
  <si>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</si>
  <si>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</si>
  <si>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←別機種の２台目を導入する場合は入力する</t>
    <rPh sb="1" eb="2">
      <t>ベツ</t>
    </rPh>
    <rPh sb="2" eb="4">
      <t>キシュ</t>
    </rPh>
    <rPh sb="6" eb="8">
      <t>ダイメ</t>
    </rPh>
    <rPh sb="9" eb="11">
      <t>ドウニュウ</t>
    </rPh>
    <rPh sb="13" eb="15">
      <t>バアイ</t>
    </rPh>
    <rPh sb="16" eb="18">
      <t>ニュウリョク</t>
    </rPh>
    <phoneticPr fontId="79"/>
  </si>
  <si>
    <t>　４．【複数種設置した場合のみ】別機種の蓄電システムの補助対象経費</t>
    <rPh sb="4" eb="6">
      <t>フクスウ</t>
    </rPh>
    <rPh sb="6" eb="7">
      <t>シュ</t>
    </rPh>
    <rPh sb="7" eb="9">
      <t>セッチ</t>
    </rPh>
    <rPh sb="11" eb="13">
      <t>バアイ</t>
    </rPh>
    <rPh sb="16" eb="17">
      <t>ベツ</t>
    </rPh>
    <rPh sb="17" eb="19">
      <t>キシュ</t>
    </rPh>
    <rPh sb="20" eb="22">
      <t>チクデン</t>
    </rPh>
    <phoneticPr fontId="79"/>
  </si>
  <si>
    <t>①</t>
    <phoneticPr fontId="8"/>
  </si>
  <si>
    <t>③</t>
    <phoneticPr fontId="8"/>
  </si>
  <si>
    <t>④＝②＋③</t>
    <phoneticPr fontId="71"/>
  </si>
  <si>
    <t>⑤</t>
    <phoneticPr fontId="71"/>
  </si>
  <si>
    <t>⑥</t>
    <phoneticPr fontId="8"/>
  </si>
  <si>
    <t>[１]補助対象蓄電システム</t>
    <rPh sb="3" eb="5">
      <t>ホジョ</t>
    </rPh>
    <rPh sb="5" eb="7">
      <t>タイショウ</t>
    </rPh>
    <rPh sb="7" eb="9">
      <t>チクデン</t>
    </rPh>
    <phoneticPr fontId="71"/>
  </si>
  <si>
    <t>　５．④、⑤のいずれか低い金額</t>
    <phoneticPr fontId="8"/>
  </si>
  <si>
    <t>該当するものにチェックをすること　（複数回答可）</t>
    <phoneticPr fontId="6"/>
  </si>
  <si>
    <t>計測方法（「その他」を選択した場合は横のセルに概要を入力すること）</t>
    <rPh sb="0" eb="2">
      <t>ケイソク</t>
    </rPh>
    <rPh sb="2" eb="4">
      <t>ホウホウ</t>
    </rPh>
    <phoneticPr fontId="6"/>
  </si>
  <si>
    <t>該当するものにチェックをすること　（複数回答可、「その他」を選択した場合は下のセルに概要を入力すること）</t>
    <rPh sb="37" eb="38">
      <t>シタ</t>
    </rPh>
    <phoneticPr fontId="6"/>
  </si>
  <si>
    <t>（備考）用紙は日本産業規格Ａ４とし、縦位置とする。</t>
  </si>
  <si>
    <t>BELS簡易表示による
住棟のエネルギー消費
削減率表示</t>
    <rPh sb="4" eb="8">
      <t>カンイヒョウジ</t>
    </rPh>
    <rPh sb="12" eb="14">
      <t>ジュウトウ</t>
    </rPh>
    <rPh sb="20" eb="22">
      <t>ショウヒ</t>
    </rPh>
    <rPh sb="23" eb="26">
      <t>サクゲンリツ</t>
    </rPh>
    <rPh sb="26" eb="28">
      <t>ヒョウジ</t>
    </rPh>
    <phoneticPr fontId="6"/>
  </si>
  <si>
    <t>②＝(Ⅰ)×(Ⅲ)×40,000</t>
    <phoneticPr fontId="73"/>
  </si>
  <si>
    <t>蓄電システムの補助対象経費※3</t>
    <phoneticPr fontId="8"/>
  </si>
  <si>
    <t>補助対象経費</t>
    <rPh sb="0" eb="6">
      <t>ホジョタイショウケイヒ</t>
    </rPh>
    <phoneticPr fontId="8"/>
  </si>
  <si>
    <t>共同申請の場合は全申請者分を記載</t>
    <phoneticPr fontId="121"/>
  </si>
  <si>
    <t>←押印不要</t>
    <rPh sb="1" eb="3">
      <t>オウイン</t>
    </rPh>
    <rPh sb="3" eb="5">
      <t>フヨウ</t>
    </rPh>
    <phoneticPr fontId="73"/>
  </si>
  <si>
    <t>【本ページは印刷不要】</t>
    <rPh sb="1" eb="2">
      <t>ホン</t>
    </rPh>
    <rPh sb="6" eb="8">
      <t>インサツ</t>
    </rPh>
    <rPh sb="8" eb="10">
      <t>フヨウ</t>
    </rPh>
    <phoneticPr fontId="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</si>
  <si>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6"/>
  </si>
  <si>
    <t>【片面印刷】で印刷すること</t>
    <rPh sb="1" eb="3">
      <t>カタメン</t>
    </rPh>
    <rPh sb="3" eb="5">
      <t>インサツ</t>
    </rPh>
    <rPh sb="7" eb="9">
      <t>インサツ</t>
    </rPh>
    <phoneticPr fontId="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</si>
  <si>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6"/>
  </si>
  <si>
    <t>←補助金額の上限は公募要領P13にあるとおり、3億円/年 とする</t>
    <rPh sb="1" eb="5">
      <t>ホジョキンガク</t>
    </rPh>
    <rPh sb="6" eb="8">
      <t>ジョウゲン</t>
    </rPh>
    <rPh sb="9" eb="13">
      <t>コウボヨウリョウ</t>
    </rPh>
    <rPh sb="24" eb="26">
      <t>オクエン</t>
    </rPh>
    <rPh sb="27" eb="28">
      <t>ネン</t>
    </rPh>
    <phoneticPr fontId="73"/>
  </si>
  <si>
    <t>←個人の場合、提出不要</t>
    <rPh sb="1" eb="3">
      <t>コジン</t>
    </rPh>
    <rPh sb="4" eb="6">
      <t>バアイ</t>
    </rPh>
    <rPh sb="7" eb="9">
      <t>テイシュツ</t>
    </rPh>
    <rPh sb="9" eb="11">
      <t>フヨウ</t>
    </rPh>
    <phoneticPr fontId="4"/>
  </si>
  <si>
    <t>　※該当する者は❼、❽も必須のため、白色だが入力を忘れないこと。</t>
    <rPh sb="2" eb="4">
      <t>ガイトウ</t>
    </rPh>
    <rPh sb="6" eb="7">
      <t>モノ</t>
    </rPh>
    <rPh sb="12" eb="14">
      <t>ヒッス</t>
    </rPh>
    <rPh sb="18" eb="20">
      <t>シロイロ</t>
    </rPh>
    <rPh sb="22" eb="24">
      <t>ニュウリョク</t>
    </rPh>
    <rPh sb="25" eb="26">
      <t>ワス</t>
    </rPh>
    <phoneticPr fontId="7"/>
  </si>
  <si>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7"/>
  </si>
  <si>
    <t>【Ａ４カラー】で印刷すること</t>
    <rPh sb="8" eb="10">
      <t>インサツ</t>
    </rPh>
    <phoneticPr fontId="6"/>
  </si>
  <si>
    <t>◆オレンジ色のセルに必要事項を入力すること。（エネルギー計測記録体制は白色だが直接入力すること）</t>
    <rPh sb="5" eb="6">
      <t>イロ</t>
    </rPh>
    <rPh sb="10" eb="12">
      <t>ヒツヨウ</t>
    </rPh>
    <rPh sb="12" eb="14">
      <t>ジコウ</t>
    </rPh>
    <rPh sb="15" eb="17">
      <t>ニュウリョク</t>
    </rPh>
    <rPh sb="28" eb="30">
      <t>ケイソク</t>
    </rPh>
    <rPh sb="30" eb="32">
      <t>キロク</t>
    </rPh>
    <rPh sb="32" eb="34">
      <t>タイセイ</t>
    </rPh>
    <rPh sb="35" eb="37">
      <t>シロイロ</t>
    </rPh>
    <rPh sb="39" eb="41">
      <t>チョクセツ</t>
    </rPh>
    <rPh sb="41" eb="43">
      <t>ニュウリョク</t>
    </rPh>
    <phoneticPr fontId="6"/>
  </si>
  <si>
    <t>←補助事業者がＳＩＩへ報告を行う体制とすること</t>
    <phoneticPr fontId="6"/>
  </si>
  <si>
    <t>◆全住戸の住戸情報を入力すること。</t>
    <rPh sb="1" eb="2">
      <t>ゼン</t>
    </rPh>
    <rPh sb="2" eb="4">
      <t>ジュウコ</t>
    </rPh>
    <rPh sb="5" eb="7">
      <t>ジュウコ</t>
    </rPh>
    <rPh sb="7" eb="9">
      <t>ジョウホウ</t>
    </rPh>
    <rPh sb="10" eb="12">
      <t>ニュウリョク</t>
    </rPh>
    <phoneticPr fontId="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</si>
  <si>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8"/>
  </si>
  <si>
    <t>土地が賃貸の場合は提出必須</t>
    <rPh sb="0" eb="2">
      <t>トチ</t>
    </rPh>
    <rPh sb="3" eb="5">
      <t>チンタイ</t>
    </rPh>
    <rPh sb="6" eb="8">
      <t>バアイ</t>
    </rPh>
    <rPh sb="9" eb="11">
      <t>テイシュツ</t>
    </rPh>
    <rPh sb="11" eb="13">
      <t>ヒッス</t>
    </rPh>
    <phoneticPr fontId="6"/>
  </si>
  <si>
    <t>ｋＷ</t>
    <phoneticPr fontId="6"/>
  </si>
  <si>
    <t>(例)　2021年　9 月   9 日</t>
    <phoneticPr fontId="8"/>
  </si>
  <si>
    <t>(例)　2021年　6 月   1 日</t>
    <phoneticPr fontId="8"/>
  </si>
  <si>
    <t>建築確認済証　取得予定日時期</t>
    <rPh sb="12" eb="14">
      <t>ジキ</t>
    </rPh>
    <phoneticPr fontId="7"/>
  </si>
  <si>
    <t>６.家庭用蓄電システム明細</t>
    <phoneticPr fontId="8"/>
  </si>
  <si>
    <t>※３　⑥の金額を「７．住戸情報入力」シートの蓄電システムの
　　　補助対象経費の欄に記入すること。</t>
    <rPh sb="5" eb="7">
      <t>キンガク</t>
    </rPh>
    <rPh sb="11" eb="17">
      <t>ジュウコジョウホウニュウリョク</t>
    </rPh>
    <rPh sb="22" eb="24">
      <t>チクデン</t>
    </rPh>
    <rPh sb="33" eb="39">
      <t>ホジョタイショウケイヒ</t>
    </rPh>
    <rPh sb="40" eb="41">
      <t>ラン</t>
    </rPh>
    <rPh sb="42" eb="44">
      <t>キニュウ</t>
    </rPh>
    <phoneticPr fontId="73"/>
  </si>
  <si>
    <t>１．申請者の詳細</t>
    <rPh sb="2" eb="5">
      <t>シンセイシャ</t>
    </rPh>
    <rPh sb="6" eb="8">
      <t>ショウサイ</t>
    </rPh>
    <phoneticPr fontId="7"/>
  </si>
  <si>
    <t>合計</t>
    <rPh sb="0" eb="2">
      <t>ゴウケイ</t>
    </rPh>
    <phoneticPr fontId="87"/>
  </si>
  <si>
    <t>１０.</t>
    <phoneticPr fontId="8"/>
  </si>
  <si>
    <t>１１.</t>
    <phoneticPr fontId="8"/>
  </si>
  <si>
    <t>１２.</t>
    <phoneticPr fontId="8"/>
  </si>
  <si>
    <t>※最終事業年度の補助金交付日以前に引渡しを行った場合、
　当該住戸は補助対象外となるので注意すること</t>
    <rPh sb="8" eb="11">
      <t>ホジョキン</t>
    </rPh>
    <rPh sb="11" eb="13">
      <t>コウフ</t>
    </rPh>
    <rPh sb="13" eb="14">
      <t>ビ</t>
    </rPh>
    <rPh sb="14" eb="16">
      <t>イゼン</t>
    </rPh>
    <rPh sb="17" eb="19">
      <t>ヒキワタ</t>
    </rPh>
    <rPh sb="21" eb="22">
      <t>オコナ</t>
    </rPh>
    <rPh sb="24" eb="26">
      <t>バアイ</t>
    </rPh>
    <rPh sb="29" eb="31">
      <t>トウガイ</t>
    </rPh>
    <rPh sb="31" eb="33">
      <t>ジュウコ</t>
    </rPh>
    <rPh sb="34" eb="36">
      <t>ホジョ</t>
    </rPh>
    <rPh sb="36" eb="39">
      <t>タイショウガイ</t>
    </rPh>
    <rPh sb="44" eb="46">
      <t>チュウイ</t>
    </rPh>
    <phoneticPr fontId="6"/>
  </si>
  <si>
    <t>2.2ｋＷ</t>
  </si>
  <si>
    <t>2.5ｋＷ</t>
  </si>
  <si>
    <t>2.8ｋＷ</t>
  </si>
  <si>
    <t>3.6ｋＷ</t>
  </si>
  <si>
    <t>4.0ｋＷ</t>
  </si>
  <si>
    <t>5.6ｋＷ</t>
  </si>
  <si>
    <t>6.3ｋＷ</t>
  </si>
  <si>
    <t>7.1ｋＷ以上</t>
    <rPh sb="5" eb="7">
      <t>イジョウ</t>
    </rPh>
    <phoneticPr fontId="7"/>
  </si>
  <si>
    <t>5.6ｋＷ以上</t>
    <rPh sb="5" eb="7">
      <t>イジョウ</t>
    </rPh>
    <phoneticPr fontId="7"/>
  </si>
  <si>
    <t>5.6ｋＷ未満</t>
    <rPh sb="5" eb="7">
      <t>ミマン</t>
    </rPh>
    <phoneticPr fontId="7"/>
  </si>
  <si>
    <t>(例)　有り</t>
    <rPh sb="4" eb="5">
      <t>ア</t>
    </rPh>
    <phoneticPr fontId="8"/>
  </si>
  <si>
    <t>⑤土地
　登記簿等</t>
    <rPh sb="1" eb="3">
      <t>トチ</t>
    </rPh>
    <rPh sb="5" eb="7">
      <t>トウキ</t>
    </rPh>
    <rPh sb="7" eb="8">
      <t>ボ</t>
    </rPh>
    <rPh sb="8" eb="9">
      <t>トウ</t>
    </rPh>
    <phoneticPr fontId="73"/>
  </si>
  <si>
    <t>補助対象設備は導入事業年度の指定色にマーキングしていますか</t>
    <rPh sb="0" eb="2">
      <t>ホジョ</t>
    </rPh>
    <rPh sb="2" eb="4">
      <t>タイショウ</t>
    </rPh>
    <rPh sb="4" eb="6">
      <t>セツビ</t>
    </rPh>
    <rPh sb="7" eb="9">
      <t>ドウニュウ</t>
    </rPh>
    <rPh sb="9" eb="11">
      <t>ジギョウ</t>
    </rPh>
    <rPh sb="11" eb="13">
      <t>ネンド</t>
    </rPh>
    <rPh sb="14" eb="16">
      <t>シテイ</t>
    </rPh>
    <rPh sb="16" eb="17">
      <t>イロ</t>
    </rPh>
    <phoneticPr fontId="73"/>
  </si>
  <si>
    <t>補助対象建築物を建設する土地の登記簿の写し（発行日から３ヵ月以内のもの）を添付していますか（登記情報提供サービスの出力可）
未取得の場合は、その旨と取得時期を記載した紙を添付していますか</t>
    <rPh sb="0" eb="2">
      <t>ホジョ</t>
    </rPh>
    <rPh sb="2" eb="4">
      <t>タイショウ</t>
    </rPh>
    <rPh sb="4" eb="7">
      <t>ケンチクブツ</t>
    </rPh>
    <rPh sb="8" eb="10">
      <t>ケンセツ</t>
    </rPh>
    <rPh sb="12" eb="14">
      <t>トチ</t>
    </rPh>
    <rPh sb="15" eb="18">
      <t>トウキボ</t>
    </rPh>
    <rPh sb="19" eb="20">
      <t>ウツ</t>
    </rPh>
    <rPh sb="22" eb="24">
      <t>ハッコウ</t>
    </rPh>
    <rPh sb="24" eb="25">
      <t>ビ</t>
    </rPh>
    <rPh sb="29" eb="30">
      <t>ゲツ</t>
    </rPh>
    <rPh sb="30" eb="32">
      <t>イナイ</t>
    </rPh>
    <rPh sb="37" eb="39">
      <t>テンプ</t>
    </rPh>
    <rPh sb="46" eb="48">
      <t>トウキ</t>
    </rPh>
    <rPh sb="48" eb="50">
      <t>ジョウホウ</t>
    </rPh>
    <phoneticPr fontId="73"/>
  </si>
  <si>
    <t>※２　蓄電システムを複数種設置した際は、このシートをコピー、
　　　[１]１.～３.まで入力し、自動表示された補助対象経費を当欄に記入すること。</t>
    <rPh sb="3" eb="5">
      <t>チクデン</t>
    </rPh>
    <rPh sb="10" eb="12">
      <t>フクスウ</t>
    </rPh>
    <rPh sb="12" eb="13">
      <t>シュ</t>
    </rPh>
    <rPh sb="13" eb="15">
      <t>セッチ</t>
    </rPh>
    <rPh sb="17" eb="18">
      <t>サイ</t>
    </rPh>
    <rPh sb="44" eb="46">
      <t>ニュウリョク</t>
    </rPh>
    <rPh sb="48" eb="50">
      <t>ジドウ</t>
    </rPh>
    <rPh sb="50" eb="52">
      <t>ヒョウジ</t>
    </rPh>
    <rPh sb="55" eb="61">
      <t>ホジョタイショウケイヒ</t>
    </rPh>
    <rPh sb="62" eb="63">
      <t>トウ</t>
    </rPh>
    <rPh sb="63" eb="64">
      <t>ラン</t>
    </rPh>
    <rPh sb="65" eb="67">
      <t>キニュウ</t>
    </rPh>
    <phoneticPr fontId="73"/>
  </si>
  <si>
    <t>申請可能な導入価格の
上限額</t>
    <rPh sb="0" eb="2">
      <t>シンセイ</t>
    </rPh>
    <rPh sb="2" eb="4">
      <t>カノウ</t>
    </rPh>
    <rPh sb="5" eb="7">
      <t>ドウニュウ</t>
    </rPh>
    <rPh sb="7" eb="9">
      <t>カカク</t>
    </rPh>
    <rPh sb="11" eb="14">
      <t>ジョウゲンガク</t>
    </rPh>
    <phoneticPr fontId="71"/>
  </si>
  <si>
    <t>断熱/空調/給湯/換気/照明/太陽光発電設備/蓄電システム/
HEMS/MEMS/その他</t>
    <rPh sb="20" eb="22">
      <t>セツビ</t>
    </rPh>
    <rPh sb="23" eb="25">
      <t>チクデン</t>
    </rPh>
    <phoneticPr fontId="8"/>
  </si>
  <si>
    <t>提出「●」のデータをCD-ROMに保存し提出する</t>
    <rPh sb="0" eb="2">
      <t>テイシュツ</t>
    </rPh>
    <rPh sb="17" eb="19">
      <t>ホゾン</t>
    </rPh>
    <rPh sb="20" eb="22">
      <t>テイシュツ</t>
    </rPh>
    <phoneticPr fontId="6"/>
  </si>
  <si>
    <t>-</t>
    <phoneticPr fontId="8"/>
  </si>
  <si>
    <t>「８．補助対象経費総括表（まとめ）」の金額と整合がとれていますか</t>
    <rPh sb="3" eb="5">
      <t>ホジョ</t>
    </rPh>
    <rPh sb="5" eb="7">
      <t>タイショウ</t>
    </rPh>
    <rPh sb="7" eb="9">
      <t>ケイヒ</t>
    </rPh>
    <rPh sb="9" eb="12">
      <t>ソウカツヒョウ</t>
    </rPh>
    <rPh sb="19" eb="21">
      <t>キンガク</t>
    </rPh>
    <rPh sb="22" eb="24">
      <t>セイゴウ</t>
    </rPh>
    <phoneticPr fontId="73"/>
  </si>
  <si>
    <t>⑪データ提出CD-ROM</t>
    <phoneticPr fontId="124"/>
  </si>
  <si>
    <t>「１０-１～３．費用明細書」と整合がとれていますか</t>
    <rPh sb="15" eb="17">
      <t>セイゴウ</t>
    </rPh>
    <phoneticPr fontId="73"/>
  </si>
  <si>
    <t>チェックシート</t>
    <phoneticPr fontId="8"/>
  </si>
  <si>
    <t>土地登記簿謄本（登記情報提供サービスの出力可）</t>
    <rPh sb="8" eb="10">
      <t>トウキ</t>
    </rPh>
    <rPh sb="10" eb="12">
      <t>ジョウホウ</t>
    </rPh>
    <rPh sb="12" eb="14">
      <t>テイキョウ</t>
    </rPh>
    <rPh sb="19" eb="21">
      <t>シュツリョク</t>
    </rPh>
    <rPh sb="21" eb="22">
      <t>カ</t>
    </rPh>
    <phoneticPr fontId="8"/>
  </si>
  <si>
    <t>直近３年分の財務諸表・決算短信表（単独決算）等の写し</t>
    <rPh sb="0" eb="2">
      <t>チョッキン</t>
    </rPh>
    <rPh sb="3" eb="5">
      <t>ネンブン</t>
    </rPh>
    <rPh sb="17" eb="19">
      <t>タンドク</t>
    </rPh>
    <rPh sb="19" eb="21">
      <t>ケッサン</t>
    </rPh>
    <phoneticPr fontId="6"/>
  </si>
  <si>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6"/>
  </si>
  <si>
    <t>・発行から３ヶ月以内のもの
・個人等の場合は公的機関発行の本人確認ができる
  書類（運転免許証の写し等）を提出すること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40" eb="42">
      <t>ショルイ</t>
    </rPh>
    <rPh sb="43" eb="45">
      <t>ウンテン</t>
    </rPh>
    <rPh sb="45" eb="48">
      <t>メンキョショウ</t>
    </rPh>
    <rPh sb="49" eb="50">
      <t>ウツ</t>
    </rPh>
    <rPh sb="51" eb="52">
      <t>ナド</t>
    </rPh>
    <rPh sb="54" eb="56">
      <t>テイシュツ</t>
    </rPh>
    <rPh sb="62" eb="64">
      <t>キョウドウ</t>
    </rPh>
    <rPh sb="64" eb="66">
      <t>シンセイ</t>
    </rPh>
    <rPh sb="67" eb="69">
      <t>バアイ</t>
    </rPh>
    <rPh sb="70" eb="71">
      <t>ゼン</t>
    </rPh>
    <rPh sb="71" eb="74">
      <t>シンセイシャ</t>
    </rPh>
    <rPh sb="74" eb="75">
      <t>ブン</t>
    </rPh>
    <rPh sb="75" eb="77">
      <t>テイシュツ</t>
    </rPh>
    <phoneticPr fontId="6"/>
  </si>
  <si>
    <t>単独決算の直近３年分の資料の写しが添付されていますか</t>
    <rPh sb="0" eb="4">
      <t>タンドクケッサン</t>
    </rPh>
    <rPh sb="5" eb="7">
      <t>チョッキン</t>
    </rPh>
    <rPh sb="8" eb="10">
      <t>ネンブン</t>
    </rPh>
    <rPh sb="11" eb="13">
      <t>シリョウ</t>
    </rPh>
    <rPh sb="14" eb="15">
      <t>ウツ</t>
    </rPh>
    <rPh sb="17" eb="19">
      <t>テンプ</t>
    </rPh>
    <phoneticPr fontId="73"/>
  </si>
  <si>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6"/>
  </si>
  <si>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7"/>
  </si>
  <si>
    <t>←時期が不確定の場合、おおよその目安を入力すること</t>
    <rPh sb="1" eb="3">
      <t>ジキ</t>
    </rPh>
    <rPh sb="4" eb="7">
      <t>フカクテイ</t>
    </rPh>
    <rPh sb="8" eb="10">
      <t>バアイ</t>
    </rPh>
    <rPh sb="16" eb="18">
      <t>メヤス</t>
    </rPh>
    <rPh sb="19" eb="21">
      <t>ニュウリョク</t>
    </rPh>
    <phoneticPr fontId="6"/>
  </si>
  <si>
    <t>←時期が未定の場合は『未定』と入力すること</t>
    <rPh sb="1" eb="3">
      <t>ジキ</t>
    </rPh>
    <rPh sb="4" eb="6">
      <t>ミテイ</t>
    </rPh>
    <rPh sb="7" eb="9">
      <t>バアイ</t>
    </rPh>
    <rPh sb="11" eb="13">
      <t>ミテイ</t>
    </rPh>
    <rPh sb="15" eb="17">
      <t>ニュウリョク</t>
    </rPh>
    <phoneticPr fontId="6"/>
  </si>
  <si>
    <t>＊公募要領Ｐ１１「２－１」（３）の①、②のいずれかであるかを明示する</t>
    <rPh sb="1" eb="3">
      <t>コウボ</t>
    </rPh>
    <rPh sb="3" eb="5">
      <t>ヨウリョウ</t>
    </rPh>
    <rPh sb="30" eb="32">
      <t>メイジ</t>
    </rPh>
    <phoneticPr fontId="7"/>
  </si>
  <si>
    <t>　※目標価格以下でないと申請できないので注意すること</t>
    <phoneticPr fontId="8"/>
  </si>
  <si>
    <t>←５．で算出された補助対象経費を「７．住戸情報入力シート」に入力すること</t>
    <rPh sb="4" eb="6">
      <t>サンシュツ</t>
    </rPh>
    <rPh sb="9" eb="11">
      <t>ホジョ</t>
    </rPh>
    <rPh sb="11" eb="13">
      <t>タイショウ</t>
    </rPh>
    <rPh sb="13" eb="15">
      <t>ケイヒ</t>
    </rPh>
    <rPh sb="19" eb="21">
      <t>ジュウコ</t>
    </rPh>
    <rPh sb="21" eb="23">
      <t>ジョウホウ</t>
    </rPh>
    <rPh sb="23" eb="25">
      <t>ニュウリョク</t>
    </rPh>
    <rPh sb="30" eb="32">
      <t>ニュウリョク</t>
    </rPh>
    <phoneticPr fontId="79"/>
  </si>
  <si>
    <t>←消費税を除く設備費のみの見積金額を入力すること</t>
    <rPh sb="1" eb="4">
      <t>ショウヒゼイ</t>
    </rPh>
    <rPh sb="5" eb="6">
      <t>ノゾ</t>
    </rPh>
    <rPh sb="7" eb="9">
      <t>セツビ</t>
    </rPh>
    <rPh sb="9" eb="10">
      <t>ヒ</t>
    </rPh>
    <rPh sb="13" eb="15">
      <t>ミツモリ</t>
    </rPh>
    <rPh sb="15" eb="17">
      <t>キンガク</t>
    </rPh>
    <rPh sb="18" eb="20">
      <t>ニュウリョク</t>
    </rPh>
    <phoneticPr fontId="73"/>
  </si>
  <si>
    <t>←令和3年度における、蓄電システムの目標価格を表示</t>
    <rPh sb="1" eb="3">
      <t>レイワ</t>
    </rPh>
    <rPh sb="4" eb="6">
      <t>ネンド</t>
    </rPh>
    <rPh sb="11" eb="13">
      <t>チクデン</t>
    </rPh>
    <rPh sb="18" eb="20">
      <t>モクヒョウ</t>
    </rPh>
    <rPh sb="20" eb="22">
      <t>カカク</t>
    </rPh>
    <rPh sb="23" eb="25">
      <t>ヒョウジ</t>
    </rPh>
    <phoneticPr fontId="73"/>
  </si>
  <si>
    <t>【片面印刷】で印刷すること。</t>
    <rPh sb="1" eb="3">
      <t>カタメン</t>
    </rPh>
    <rPh sb="3" eb="5">
      <t>インサツ</t>
    </rPh>
    <rPh sb="7" eb="9">
      <t>インサツ</t>
    </rPh>
    <phoneticPr fontId="7"/>
  </si>
  <si>
    <t>▼ 各年度の内訳</t>
    <rPh sb="2" eb="5">
      <t>カクネンド</t>
    </rPh>
    <rPh sb="6" eb="8">
      <t>ウチワケ</t>
    </rPh>
    <phoneticPr fontId="7"/>
  </si>
  <si>
    <t>←公募要領P13「①補助金額の上限」のとおり、3億円／年とする</t>
    <phoneticPr fontId="7"/>
  </si>
  <si>
    <t>（G）＝（B）+（C）+（D）+（E）+（F）</t>
    <phoneticPr fontId="7"/>
  </si>
  <si>
    <t>（I）＝（G）＋（H）</t>
    <phoneticPr fontId="7"/>
  </si>
  <si>
    <t>設備費
・工事費</t>
    <rPh sb="2" eb="3">
      <t>ヒ</t>
    </rPh>
    <rPh sb="5" eb="8">
      <t>コウジヒ</t>
    </rPh>
    <phoneticPr fontId="6"/>
  </si>
  <si>
    <t>（Ｇ）＝（B）+（C）+（D）+（E）+（F）</t>
    <phoneticPr fontId="7"/>
  </si>
  <si>
    <r>
      <t>１０-１．費用明細書　</t>
    </r>
    <r>
      <rPr>
        <b/>
        <u/>
        <sz val="20"/>
        <color theme="1"/>
        <rFont val="ＭＳ Ｐ明朝"/>
        <family val="1"/>
        <charset val="128"/>
      </rPr>
      <t>（専有部）</t>
    </r>
    <rPh sb="5" eb="7">
      <t>ヒヨウ</t>
    </rPh>
    <rPh sb="7" eb="10">
      <t>メイサイショ</t>
    </rPh>
    <rPh sb="12" eb="15">
      <t>センユウブ</t>
    </rPh>
    <phoneticPr fontId="73"/>
  </si>
  <si>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1"/>
  </si>
  <si>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1"/>
  </si>
  <si>
    <t>◆小計・合計・集計欄の数式に影響が出るため行を追加する場合には、項目の先頭や最後ではなく、中程で行の追加をすること。</t>
    <phoneticPr fontId="8"/>
  </si>
  <si>
    <t>◆金額はすべて税抜・小数切り捨てとすること。</t>
    <rPh sb="1" eb="3">
      <t>キンガク</t>
    </rPh>
    <rPh sb="7" eb="8">
      <t>ゼイ</t>
    </rPh>
    <rPh sb="8" eb="9">
      <t>ヌ</t>
    </rPh>
    <rPh sb="10" eb="12">
      <t>ショウスウ</t>
    </rPh>
    <rPh sb="12" eb="13">
      <t>キ</t>
    </rPh>
    <rPh sb="14" eb="15">
      <t>ス</t>
    </rPh>
    <phoneticPr fontId="71"/>
  </si>
  <si>
    <t>　①専有部及び共用部のエネルギーの利用状況の情報収集方法の詳細を明示すること。（計測項目、収集方法、計測粒度等）</t>
    <rPh sb="5" eb="6">
      <t>オヨ</t>
    </rPh>
    <rPh sb="7" eb="10">
      <t>キョウヨウブ</t>
    </rPh>
    <rPh sb="32" eb="34">
      <t>メイジ</t>
    </rPh>
    <phoneticPr fontId="6"/>
  </si>
  <si>
    <t>　②専有部及び共用部のエネルギーの利用状況の報告体制（各戸の利用状況を誰がどのようにＳＩＩへ報告するのか）を明示すること。</t>
    <rPh sb="5" eb="6">
      <t>オヨ</t>
    </rPh>
    <rPh sb="7" eb="10">
      <t>キョウヨウブ</t>
    </rPh>
    <rPh sb="54" eb="56">
      <t>メイジ</t>
    </rPh>
    <phoneticPr fontId="6"/>
  </si>
  <si>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6"/>
  </si>
  <si>
    <t>◆「補助対象工事着手予定日」「BELS証取得予定日」「補助対象工事完了予定日」「補助事業完了予定日」を明示すること。</t>
    <rPh sb="2" eb="4">
      <t>ホジョ</t>
    </rPh>
    <rPh sb="4" eb="6">
      <t>タイショウ</t>
    </rPh>
    <rPh sb="6" eb="8">
      <t>コウジ</t>
    </rPh>
    <rPh sb="8" eb="10">
      <t>チャクシュ</t>
    </rPh>
    <rPh sb="10" eb="12">
      <t>ヨテイ</t>
    </rPh>
    <rPh sb="12" eb="13">
      <t>ビ</t>
    </rPh>
    <rPh sb="19" eb="20">
      <t>ショウ</t>
    </rPh>
    <rPh sb="20" eb="22">
      <t>シュトク</t>
    </rPh>
    <rPh sb="22" eb="24">
      <t>ヨテイ</t>
    </rPh>
    <rPh sb="24" eb="25">
      <t>ビ</t>
    </rPh>
    <rPh sb="27" eb="29">
      <t>ホジョ</t>
    </rPh>
    <rPh sb="29" eb="31">
      <t>タイショウ</t>
    </rPh>
    <rPh sb="31" eb="33">
      <t>コウジ</t>
    </rPh>
    <rPh sb="33" eb="35">
      <t>カンリョウ</t>
    </rPh>
    <rPh sb="35" eb="37">
      <t>ヨテイ</t>
    </rPh>
    <rPh sb="37" eb="38">
      <t>ビ</t>
    </rPh>
    <rPh sb="40" eb="42">
      <t>ホジョ</t>
    </rPh>
    <rPh sb="42" eb="44">
      <t>ジギョウ</t>
    </rPh>
    <rPh sb="44" eb="46">
      <t>カンリョウ</t>
    </rPh>
    <rPh sb="46" eb="48">
      <t>ヨテイ</t>
    </rPh>
    <rPh sb="48" eb="49">
      <t>ビ</t>
    </rPh>
    <rPh sb="51" eb="53">
      <t>メイジ</t>
    </rPh>
    <phoneticPr fontId="4"/>
  </si>
  <si>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4"/>
  </si>
  <si>
    <t>　複数年度事業における事業全体の上限は８億円とする</t>
    <phoneticPr fontId="7"/>
  </si>
  <si>
    <t>←公募要領P13「①補助金額の上限」のとおり、</t>
    <phoneticPr fontId="7"/>
  </si>
  <si>
    <t>補助対象事業の費用対効果に伴う補助金の上限額</t>
    <phoneticPr fontId="7"/>
  </si>
  <si>
    <t>蓄電システム導入価格※1</t>
    <rPh sb="0" eb="2">
      <t>チクデン</t>
    </rPh>
    <rPh sb="6" eb="8">
      <t>ドウニュウ</t>
    </rPh>
    <rPh sb="8" eb="10">
      <t>カカク</t>
    </rPh>
    <phoneticPr fontId="7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</si>
  <si>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7"/>
  </si>
  <si>
    <t>　E-MAIL</t>
    <phoneticPr fontId="7"/>
  </si>
  <si>
    <t>広報実施
開始年月</t>
    <rPh sb="0" eb="2">
      <t>コウホウ</t>
    </rPh>
    <rPh sb="2" eb="4">
      <t>ジッシ</t>
    </rPh>
    <rPh sb="5" eb="7">
      <t>カイシ</t>
    </rPh>
    <rPh sb="7" eb="9">
      <t>ネンゲツ</t>
    </rPh>
    <phoneticPr fontId="6"/>
  </si>
  <si>
    <t>※補助金の額≦108.15×年間一次エネルギー消費削減量となるように</t>
    <phoneticPr fontId="7"/>
  </si>
  <si>
    <t xml:space="preserve"> 「2.全体概要」の➎一次エネルギー計算を見直すこと</t>
    <phoneticPr fontId="7"/>
  </si>
  <si>
    <t>※１　蓄電システム１台あたりの導入価格（機器費+据付設置工事費）を記入すること。</t>
    <rPh sb="3" eb="5">
      <t>チクデン</t>
    </rPh>
    <rPh sb="10" eb="11">
      <t>ダイ</t>
    </rPh>
    <rPh sb="15" eb="17">
      <t>ドウニュウ</t>
    </rPh>
    <rPh sb="17" eb="19">
      <t>カカク</t>
    </rPh>
    <rPh sb="20" eb="22">
      <t>キキ</t>
    </rPh>
    <rPh sb="22" eb="23">
      <t>ヒ</t>
    </rPh>
    <rPh sb="24" eb="25">
      <t>ス</t>
    </rPh>
    <rPh sb="25" eb="26">
      <t>ツキ</t>
    </rPh>
    <rPh sb="26" eb="28">
      <t>セッチ</t>
    </rPh>
    <rPh sb="28" eb="31">
      <t>コウジヒ</t>
    </rPh>
    <rPh sb="33" eb="35">
      <t>キニュウ</t>
    </rPh>
    <phoneticPr fontId="8"/>
  </si>
  <si>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6"/>
  </si>
  <si>
    <r>
      <t>Ａ４・黒文字・片面印刷で出力を基本とし、出力方法に指定のあるものは指定に準じていますか
（</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キホン</t>
    </rPh>
    <rPh sb="20" eb="22">
      <t>シュツリョク</t>
    </rPh>
    <rPh sb="33" eb="35">
      <t>シテイ</t>
    </rPh>
    <rPh sb="36" eb="37">
      <t>ジュン</t>
    </rPh>
    <rPh sb="46" eb="48">
      <t>ショルイ</t>
    </rPh>
    <rPh sb="54" eb="56">
      <t>インサツ</t>
    </rPh>
    <rPh sb="59" eb="61">
      <t>インサツ</t>
    </rPh>
    <rPh sb="65" eb="67">
      <t>シテイ</t>
    </rPh>
    <rPh sb="72" eb="74">
      <t>チュウイ</t>
    </rPh>
    <phoneticPr fontId="121"/>
  </si>
  <si>
    <r>
      <t>インデックス付の中仕切りがそれぞれの書類の前にファイリングされていますか
（</t>
    </r>
    <r>
      <rPr>
        <sz val="8"/>
        <color rgb="FFFF0000"/>
        <rFont val="ＭＳ 明朝"/>
        <family val="1"/>
        <charset val="128"/>
      </rPr>
      <t>※提出書類にはインデックスをつけない</t>
    </r>
    <r>
      <rPr>
        <sz val="8"/>
        <color theme="1"/>
        <rFont val="ＭＳ 明朝"/>
        <family val="1"/>
        <charset val="128"/>
      </rPr>
      <t>）</t>
    </r>
    <rPh sb="6" eb="7">
      <t>ツキ</t>
    </rPh>
    <rPh sb="8" eb="11">
      <t>ナカジキ</t>
    </rPh>
    <rPh sb="18" eb="20">
      <t>ショルイ</t>
    </rPh>
    <rPh sb="21" eb="22">
      <t>マエ</t>
    </rPh>
    <rPh sb="39" eb="41">
      <t>テイシュツ</t>
    </rPh>
    <rPh sb="41" eb="43">
      <t>ショルイ</t>
    </rPh>
    <phoneticPr fontId="73"/>
  </si>
  <si>
    <t>提出不要の書類についてはインデックス付の中仕切りと「該当なし」と記した紙がファイリングされていますか</t>
    <rPh sb="0" eb="2">
      <t>テイシュツ</t>
    </rPh>
    <rPh sb="2" eb="4">
      <t>フヨウ</t>
    </rPh>
    <rPh sb="5" eb="7">
      <t>ショルイ</t>
    </rPh>
    <rPh sb="18" eb="19">
      <t>ツ</t>
    </rPh>
    <rPh sb="20" eb="23">
      <t>ナカジキ</t>
    </rPh>
    <rPh sb="26" eb="28">
      <t>ガイトウ</t>
    </rPh>
    <rPh sb="32" eb="33">
      <t>シル</t>
    </rPh>
    <rPh sb="35" eb="36">
      <t>カミ</t>
    </rPh>
    <phoneticPr fontId="73"/>
  </si>
  <si>
    <t>申請者の住所、名称、代表者等名は商業登記簿と整合がとれていますか
（個人等の場合は公的機関発行の本人確認ができる書類（運転免許証の写し等）と整合をとること）</t>
    <rPh sb="0" eb="3">
      <t>シンセイシャ</t>
    </rPh>
    <rPh sb="4" eb="6">
      <t>ジュウショ</t>
    </rPh>
    <rPh sb="7" eb="9">
      <t>メイショウ</t>
    </rPh>
    <rPh sb="10" eb="13">
      <t>ダイヒョウシャ</t>
    </rPh>
    <rPh sb="13" eb="14">
      <t>トウ</t>
    </rPh>
    <rPh sb="14" eb="15">
      <t>メイ</t>
    </rPh>
    <rPh sb="16" eb="18">
      <t>ショウギョウ</t>
    </rPh>
    <rPh sb="18" eb="21">
      <t>トウキボ</t>
    </rPh>
    <rPh sb="22" eb="24">
      <t>セイゴウ</t>
    </rPh>
    <rPh sb="70" eb="72">
      <t>セイゴウ</t>
    </rPh>
    <phoneticPr fontId="73"/>
  </si>
  <si>
    <t>補助事業の名称は、補助事業を特定しやすい名称としていますか
（個人申請の場合、個人名を補助事業名称に使用しない）</t>
    <rPh sb="0" eb="2">
      <t>ホジョ</t>
    </rPh>
    <rPh sb="2" eb="4">
      <t>ジギョウ</t>
    </rPh>
    <rPh sb="5" eb="7">
      <t>メイショウ</t>
    </rPh>
    <rPh sb="9" eb="11">
      <t>ホジョ</t>
    </rPh>
    <rPh sb="11" eb="13">
      <t>ジギョウ</t>
    </rPh>
    <rPh sb="14" eb="16">
      <t>トクテイ</t>
    </rPh>
    <rPh sb="20" eb="22">
      <t>メイショウ</t>
    </rPh>
    <rPh sb="31" eb="33">
      <t>コジン</t>
    </rPh>
    <rPh sb="33" eb="35">
      <t>シンセイ</t>
    </rPh>
    <rPh sb="36" eb="38">
      <t>バアイ</t>
    </rPh>
    <rPh sb="39" eb="42">
      <t>コジンメイ</t>
    </rPh>
    <rPh sb="43" eb="45">
      <t>ホジョ</t>
    </rPh>
    <rPh sb="45" eb="47">
      <t>ジギョウ</t>
    </rPh>
    <rPh sb="47" eb="49">
      <t>メイショウ</t>
    </rPh>
    <rPh sb="50" eb="52">
      <t>シヨウ</t>
    </rPh>
    <phoneticPr fontId="121"/>
  </si>
  <si>
    <t>最終年度の事業完了予定日は、
複数年度事業は最終年度の１月２１日以前の日付となっていますか</t>
    <rPh sb="0" eb="2">
      <t>サイシュウ</t>
    </rPh>
    <rPh sb="2" eb="4">
      <t>ネンド</t>
    </rPh>
    <rPh sb="5" eb="7">
      <t>ジギョウ</t>
    </rPh>
    <rPh sb="7" eb="9">
      <t>カンリョウ</t>
    </rPh>
    <rPh sb="9" eb="11">
      <t>ヨテイ</t>
    </rPh>
    <rPh sb="11" eb="12">
      <t>ビ</t>
    </rPh>
    <rPh sb="15" eb="17">
      <t>フクスウ</t>
    </rPh>
    <rPh sb="17" eb="19">
      <t>ネンド</t>
    </rPh>
    <rPh sb="19" eb="21">
      <t>ジギョウ</t>
    </rPh>
    <rPh sb="22" eb="24">
      <t>サイシュウ</t>
    </rPh>
    <rPh sb="24" eb="26">
      <t>ネンド</t>
    </rPh>
    <rPh sb="28" eb="29">
      <t>ガツ</t>
    </rPh>
    <rPh sb="31" eb="32">
      <t>ニチ</t>
    </rPh>
    <rPh sb="32" eb="34">
      <t>イゼン</t>
    </rPh>
    <rPh sb="35" eb="37">
      <t>ヒヅケ</t>
    </rPh>
    <phoneticPr fontId="121"/>
  </si>
  <si>
    <t>入力漏れがないか、申請者自身で最終確認を行いましたか
※入力漏れがあると正しく補助金額が算出されません</t>
    <rPh sb="0" eb="2">
      <t>ニュウリョク</t>
    </rPh>
    <rPh sb="2" eb="3">
      <t>モ</t>
    </rPh>
    <rPh sb="9" eb="12">
      <t>シンセイシャ</t>
    </rPh>
    <rPh sb="12" eb="14">
      <t>ジシン</t>
    </rPh>
    <rPh sb="15" eb="17">
      <t>サイシュウ</t>
    </rPh>
    <rPh sb="17" eb="19">
      <t>カクニン</t>
    </rPh>
    <rPh sb="20" eb="21">
      <t>オコナ</t>
    </rPh>
    <rPh sb="28" eb="30">
      <t>ニュウリョク</t>
    </rPh>
    <rPh sb="30" eb="31">
      <t>モ</t>
    </rPh>
    <rPh sb="36" eb="37">
      <t>タダ</t>
    </rPh>
    <rPh sb="39" eb="41">
      <t>ホジョ</t>
    </rPh>
    <rPh sb="41" eb="43">
      <t>キンガク</t>
    </rPh>
    <rPh sb="44" eb="46">
      <t>サンシュツ</t>
    </rPh>
    <phoneticPr fontId="73"/>
  </si>
  <si>
    <t>定額単価表にない補助対象設備を導入する場合入力し、申請者自身で検算を行いましたか</t>
    <rPh sb="0" eb="2">
      <t>テイガク</t>
    </rPh>
    <rPh sb="2" eb="4">
      <t>タンカ</t>
    </rPh>
    <rPh sb="4" eb="5">
      <t>オモテ</t>
    </rPh>
    <rPh sb="8" eb="10">
      <t>ホジョ</t>
    </rPh>
    <rPh sb="10" eb="12">
      <t>タイショウ</t>
    </rPh>
    <rPh sb="12" eb="14">
      <t>セツビ</t>
    </rPh>
    <rPh sb="15" eb="17">
      <t>ドウニュウ</t>
    </rPh>
    <rPh sb="19" eb="21">
      <t>バアイ</t>
    </rPh>
    <rPh sb="21" eb="23">
      <t>ニュウリョク</t>
    </rPh>
    <rPh sb="34" eb="35">
      <t>オコナ</t>
    </rPh>
    <phoneticPr fontId="73"/>
  </si>
  <si>
    <t>交付決定後に行うエネルギー計算に係る費用を算出する場合に入力し、
申請者自身で検算を行いましたか</t>
    <rPh sb="0" eb="2">
      <t>コウフ</t>
    </rPh>
    <rPh sb="2" eb="4">
      <t>ケッテイ</t>
    </rPh>
    <rPh sb="4" eb="5">
      <t>ゴ</t>
    </rPh>
    <rPh sb="6" eb="7">
      <t>オコナ</t>
    </rPh>
    <rPh sb="13" eb="15">
      <t>ケイサン</t>
    </rPh>
    <rPh sb="16" eb="17">
      <t>カカワ</t>
    </rPh>
    <rPh sb="18" eb="20">
      <t>ヒヨウ</t>
    </rPh>
    <rPh sb="21" eb="23">
      <t>サンシュツ</t>
    </rPh>
    <rPh sb="25" eb="27">
      <t>バアイ</t>
    </rPh>
    <rPh sb="28" eb="30">
      <t>ニュウリョク</t>
    </rPh>
    <rPh sb="33" eb="36">
      <t>シンセイシャ</t>
    </rPh>
    <rPh sb="36" eb="38">
      <t>ジシン</t>
    </rPh>
    <rPh sb="39" eb="41">
      <t>ケンザン</t>
    </rPh>
    <rPh sb="42" eb="43">
      <t>オコナ</t>
    </rPh>
    <phoneticPr fontId="73"/>
  </si>
  <si>
    <t>　・年度間の補助対象工事着手不可期間</t>
    <rPh sb="8" eb="12">
      <t>タイショウコウジ</t>
    </rPh>
    <phoneticPr fontId="73"/>
  </si>
  <si>
    <t>借地の場合、土地賃貸契約書の写しを添付し、契約期間が明示されていますか</t>
    <rPh sb="0" eb="2">
      <t>シャクチ</t>
    </rPh>
    <rPh sb="3" eb="5">
      <t>バアイ</t>
    </rPh>
    <rPh sb="6" eb="8">
      <t>トチ</t>
    </rPh>
    <rPh sb="8" eb="10">
      <t>チンタイ</t>
    </rPh>
    <rPh sb="10" eb="12">
      <t>ケイヤク</t>
    </rPh>
    <rPh sb="12" eb="13">
      <t>ショ</t>
    </rPh>
    <rPh sb="14" eb="15">
      <t>ウツ</t>
    </rPh>
    <rPh sb="17" eb="19">
      <t>テンプ</t>
    </rPh>
    <rPh sb="21" eb="23">
      <t>ケイヤク</t>
    </rPh>
    <rPh sb="23" eb="25">
      <t>キカン</t>
    </rPh>
    <rPh sb="26" eb="28">
      <t>メイジ</t>
    </rPh>
    <phoneticPr fontId="73"/>
  </si>
  <si>
    <t>⑨商業
　登記簿</t>
    <rPh sb="1" eb="3">
      <t>ショウギョウ</t>
    </rPh>
    <rPh sb="5" eb="8">
      <t>トウキボ</t>
    </rPh>
    <phoneticPr fontId="124"/>
  </si>
  <si>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7"/>
  </si>
  <si>
    <t>最終事業年度の事業完了予定日</t>
    <rPh sb="0" eb="2">
      <t>サイシュウ</t>
    </rPh>
    <rPh sb="2" eb="4">
      <t>ジギョウ</t>
    </rPh>
    <rPh sb="4" eb="6">
      <t>ネンド</t>
    </rPh>
    <rPh sb="7" eb="9">
      <t>ジギョウ</t>
    </rPh>
    <rPh sb="9" eb="11">
      <t>カンリョウ</t>
    </rPh>
    <rPh sb="11" eb="13">
      <t>ヨテイ</t>
    </rPh>
    <rPh sb="13" eb="14">
      <t>ビ</t>
    </rPh>
    <phoneticPr fontId="7"/>
  </si>
  <si>
    <r>
      <t>事業主から購入者への引き渡し開始予定日を入力</t>
    </r>
    <r>
      <rPr>
        <sz val="14"/>
        <color rgb="FFFF0000"/>
        <rFont val="Meiryo UI"/>
        <family val="3"/>
        <charset val="128"/>
      </rPr>
      <t>（分譲のみ入力）（</t>
    </r>
    <r>
      <rPr>
        <sz val="14"/>
        <color rgb="FFFF0000"/>
        <rFont val="Yu Gothic UI"/>
        <family val="2"/>
        <charset val="128"/>
      </rPr>
      <t>事業完了から2か月以上空ける）</t>
    </r>
    <rPh sb="0" eb="3">
      <t>ジギョウヌシ</t>
    </rPh>
    <rPh sb="5" eb="8">
      <t>コウニュウシャ</t>
    </rPh>
    <rPh sb="10" eb="11">
      <t>ヒ</t>
    </rPh>
    <rPh sb="12" eb="13">
      <t>ワタ</t>
    </rPh>
    <rPh sb="14" eb="16">
      <t>カイシ</t>
    </rPh>
    <rPh sb="16" eb="19">
      <t>ヨテイビ</t>
    </rPh>
    <rPh sb="20" eb="22">
      <t>ニュウリョク</t>
    </rPh>
    <rPh sb="23" eb="25">
      <t>ブンジョウ</t>
    </rPh>
    <rPh sb="27" eb="29">
      <t>ニュウリョク</t>
    </rPh>
    <rPh sb="31" eb="33">
      <t>ジギョウ</t>
    </rPh>
    <rPh sb="33" eb="35">
      <t>カンリョウ</t>
    </rPh>
    <rPh sb="39" eb="40">
      <t>ゲツ</t>
    </rPh>
    <rPh sb="40" eb="42">
      <t>イジョウ</t>
    </rPh>
    <rPh sb="42" eb="43">
      <t>ア</t>
    </rPh>
    <phoneticPr fontId="6"/>
  </si>
  <si>
    <t>事業者から購入者への販売開始予定時期
（分譲事業のみ入力）</t>
    <rPh sb="0" eb="2">
      <t>ジギョウ</t>
    </rPh>
    <rPh sb="2" eb="3">
      <t>シャ</t>
    </rPh>
    <rPh sb="5" eb="8">
      <t>コウニュウシャ</t>
    </rPh>
    <rPh sb="10" eb="14">
      <t>ハンバイカイシ</t>
    </rPh>
    <rPh sb="14" eb="16">
      <t>ヨテイ</t>
    </rPh>
    <rPh sb="16" eb="18">
      <t>ジキ</t>
    </rPh>
    <rPh sb="20" eb="22">
      <t>ブンジョウ</t>
    </rPh>
    <rPh sb="22" eb="24">
      <t>ジギョウ</t>
    </rPh>
    <rPh sb="26" eb="28">
      <t>ニュウリョク</t>
    </rPh>
    <phoneticPr fontId="6"/>
  </si>
  <si>
    <t>事業者から購入者への引渡し開始予定日
（分譲事業のみ入力）</t>
    <rPh sb="0" eb="2">
      <t>ジギョウ</t>
    </rPh>
    <rPh sb="2" eb="3">
      <t>シャ</t>
    </rPh>
    <rPh sb="5" eb="8">
      <t>コウニュウシャ</t>
    </rPh>
    <rPh sb="10" eb="12">
      <t>ヒキワタ</t>
    </rPh>
    <rPh sb="13" eb="15">
      <t>カイシ</t>
    </rPh>
    <rPh sb="15" eb="17">
      <t>ヨテイ</t>
    </rPh>
    <rPh sb="17" eb="18">
      <t>ビ</t>
    </rPh>
    <rPh sb="20" eb="22">
      <t>ブンジョウ</t>
    </rPh>
    <rPh sb="22" eb="24">
      <t>ジギョウ</t>
    </rPh>
    <rPh sb="26" eb="28">
      <t>ニュウリョク</t>
    </rPh>
    <phoneticPr fontId="6"/>
  </si>
  <si>
    <t>正本（正）と・副本（副）を作成し（正）に原本、（副）に「正本」のコピーを綴じていますか</t>
    <rPh sb="0" eb="2">
      <t>セイホン</t>
    </rPh>
    <rPh sb="3" eb="4">
      <t>セイ</t>
    </rPh>
    <rPh sb="7" eb="9">
      <t>フクホン</t>
    </rPh>
    <rPh sb="10" eb="11">
      <t>フク</t>
    </rPh>
    <rPh sb="13" eb="15">
      <t>サクセイ</t>
    </rPh>
    <rPh sb="17" eb="18">
      <t>セイ</t>
    </rPh>
    <rPh sb="20" eb="22">
      <t>ゲンポン</t>
    </rPh>
    <rPh sb="24" eb="25">
      <t>フク</t>
    </rPh>
    <rPh sb="28" eb="30">
      <t>セイホン</t>
    </rPh>
    <rPh sb="36" eb="37">
      <t>ト</t>
    </rPh>
    <phoneticPr fontId="121"/>
  </si>
  <si>
    <t>必要な図面をすべて添付していますか</t>
    <rPh sb="0" eb="2">
      <t>ヒツヨウ</t>
    </rPh>
    <rPh sb="3" eb="5">
      <t>ズメン</t>
    </rPh>
    <rPh sb="9" eb="11">
      <t>テンプ</t>
    </rPh>
    <phoneticPr fontId="73"/>
  </si>
  <si>
    <t>実施計画書内「４．事業予定」に項目のある予定日を工程表内にも明示していますか</t>
    <rPh sb="0" eb="5">
      <t>ジッシケイカクショ</t>
    </rPh>
    <rPh sb="5" eb="6">
      <t>ナイ</t>
    </rPh>
    <rPh sb="15" eb="17">
      <t>コウモク</t>
    </rPh>
    <rPh sb="20" eb="23">
      <t>ヨテイビ</t>
    </rPh>
    <rPh sb="24" eb="27">
      <t>コウテイヒョウ</t>
    </rPh>
    <phoneticPr fontId="73"/>
  </si>
  <si>
    <t>【分譲の場合】以下項目を明示していますか</t>
    <rPh sb="7" eb="9">
      <t>イカ</t>
    </rPh>
    <rPh sb="9" eb="11">
      <t>コウモク</t>
    </rPh>
    <rPh sb="12" eb="14">
      <t>メイジ</t>
    </rPh>
    <phoneticPr fontId="8"/>
  </si>
  <si>
    <t>　・事業者から購入者への販売開始予定日</t>
    <rPh sb="2" eb="4">
      <t>ジギョウ</t>
    </rPh>
    <rPh sb="4" eb="5">
      <t>シャ</t>
    </rPh>
    <rPh sb="7" eb="10">
      <t>コウニュウシャ</t>
    </rPh>
    <rPh sb="12" eb="16">
      <t>ハンバイカイシ</t>
    </rPh>
    <rPh sb="16" eb="19">
      <t>ヨテイビ</t>
    </rPh>
    <phoneticPr fontId="73"/>
  </si>
  <si>
    <t>　・事業者から購入者への引き渡し開始予定日</t>
    <phoneticPr fontId="73"/>
  </si>
  <si>
    <t>以下内容について予定時期をプロットしていますか</t>
    <rPh sb="0" eb="2">
      <t>イカ</t>
    </rPh>
    <rPh sb="2" eb="4">
      <t>ナイヨウ</t>
    </rPh>
    <rPh sb="8" eb="12">
      <t>ヨテイジキ</t>
    </rPh>
    <phoneticPr fontId="73"/>
  </si>
  <si>
    <t>　・各年度の補助事業開始予定</t>
    <phoneticPr fontId="73"/>
  </si>
  <si>
    <t>　・ＢＥＬＳ評価証取得予定（初年度）</t>
    <phoneticPr fontId="8"/>
  </si>
  <si>
    <t>様式第１「交付申請書」や実施計画書「４．事業予定」と日程の整合がとれていますか</t>
    <rPh sb="0" eb="2">
      <t>ヨウシキ</t>
    </rPh>
    <rPh sb="2" eb="3">
      <t>ダイ</t>
    </rPh>
    <rPh sb="5" eb="7">
      <t>コウフ</t>
    </rPh>
    <rPh sb="7" eb="10">
      <t>シンセイショ</t>
    </rPh>
    <rPh sb="12" eb="17">
      <t>ジッシケイカクショ</t>
    </rPh>
    <rPh sb="26" eb="28">
      <t>ニッテイ</t>
    </rPh>
    <rPh sb="29" eb="31">
      <t>セイゴウ</t>
    </rPh>
    <phoneticPr fontId="73"/>
  </si>
  <si>
    <t>　・当該年度の完了実績報告書提出予定</t>
    <rPh sb="2" eb="4">
      <t>トウガイ</t>
    </rPh>
    <rPh sb="4" eb="6">
      <t>ネンド</t>
    </rPh>
    <rPh sb="7" eb="9">
      <t>カンリョウ</t>
    </rPh>
    <phoneticPr fontId="7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</si>
</sst>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yyyy\ &quot; 年     &quot;\ m\ &quot; 月     &quot;\ d\ &quot; 日&quot;"/>
    <numFmt numFmtId="184" formatCode="0.00_ "/>
    <numFmt numFmtId="185" formatCode="0.000_ "/>
    <numFmt numFmtId="186" formatCode="#,##0.00_ "/>
    <numFmt numFmtId="187" formatCode="#,##0_ "/>
    <numFmt numFmtId="188" formatCode="#,##0_ ;[Red]\-#,##0\ "/>
    <numFmt numFmtId="189" formatCode="#,##0.0"/>
    <numFmt numFmtId="190" formatCode="0_ "/>
    <numFmt numFmtId="191" formatCode="000\ \-\ 0000"/>
    <numFmt numFmtId="192" formatCode="yyyy\ &quot; 年   &quot;\ m\ &quot; 月   &quot;\ d\ &quot; 日&quot;"/>
    <numFmt numFmtId="193" formatCode="General&quot;年目&quot;"/>
    <numFmt numFmtId="194" formatCode="0.0_ "/>
    <numFmt numFmtId="195" formatCode="0.00_);[Red]\(0.00\)"/>
    <numFmt numFmtId="196" formatCode="\(@\)"/>
    <numFmt numFmtId="197" formatCode="@&quot;年目&quot;"/>
    <numFmt numFmtId="198" formatCode="\(@&quot;年&quot;&quot;目&quot;\)"/>
    <numFmt numFmtId="199" formatCode="#,##0.0;[Red]\-#,##0.0"/>
    <numFmt numFmtId="200" formatCode="0_);[Red]\(0\)"/>
    <numFmt numFmtId="201" formatCode="0.0"/>
    <numFmt numFmtId="202" formatCode="#,##0;&quot;▲ &quot;#,##0"/>
    <numFmt numFmtId="203" formatCode="#,##0_);[Red]\(#,##0\)"/>
    <numFmt numFmtId="204" formatCode="@\ &quot;年度目&quot;"/>
    <numFmt numFmtId="205" formatCode="0_ ;[Red]\-0\ "/>
    <numFmt numFmtId="206" formatCode="[$-F800]dddd\,\ mmmm\ dd\,\ yyyy"/>
    <numFmt numFmtId="207" formatCode="[DBNum3]00"/>
    <numFmt numFmtId="208" formatCode="yyyy\ &quot; 年   &quot;\ m\ &quot; 月 &quot;"/>
    <numFmt numFmtId="209" formatCode="yyyy&quot;年&quot;m&quot;月&quot;;@"/>
    <numFmt numFmtId="210" formatCode="yyyy\ &quot;年  &quot;\ m\ &quot;月&quot;"/>
  </numFmts>
  <fonts count="172">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sz val="28"/>
      <color theme="1"/>
      <name val="Yu Gothic UI"/>
      <family val="2"/>
      <charset val="128"/>
    </font>
    <font>
      <sz val="20"/>
      <color theme="1"/>
      <name val="Yu Gothic UI"/>
      <family val="2"/>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ゴシック"/>
      <family val="3"/>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3"/>
      <color theme="1"/>
      <name val="ＭＳ 明朝"/>
      <family val="1"/>
      <charset val="128"/>
    </font>
    <font>
      <sz val="14"/>
      <color rgb="FFDDDDDD"/>
      <name val="ＭＳ 明朝"/>
      <family val="1"/>
      <charset val="128"/>
    </font>
    <font>
      <sz val="18"/>
      <color theme="0"/>
      <name val="ＭＳ 明朝"/>
      <family val="1"/>
      <charset val="128"/>
    </font>
    <font>
      <b/>
      <sz val="14"/>
      <color rgb="FFFF0000"/>
      <name val="ＭＳ 明朝"/>
      <family val="1"/>
      <charset val="128"/>
    </font>
    <font>
      <b/>
      <sz val="14"/>
      <color rgb="FF0070C0"/>
      <name val="ＭＳ 明朝"/>
      <family val="1"/>
      <charset val="128"/>
    </font>
    <font>
      <b/>
      <sz val="14"/>
      <color rgb="FF00B050"/>
      <name val="ＭＳ 明朝"/>
      <family val="1"/>
      <charset val="128"/>
    </font>
    <font>
      <b/>
      <sz val="14"/>
      <color rgb="FFFFC000"/>
      <name val="ＭＳ 明朝"/>
      <family val="1"/>
      <charset val="128"/>
    </font>
    <font>
      <b/>
      <sz val="14"/>
      <color theme="1"/>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b/>
      <sz val="11"/>
      <color rgb="FFFFFF00"/>
      <name val="ＭＳ 明朝"/>
      <family val="1"/>
      <charset val="128"/>
    </font>
    <font>
      <sz val="18"/>
      <color theme="1"/>
      <name val="ＭＳ Ｐ明朝"/>
      <family val="1"/>
      <charset val="128"/>
    </font>
    <font>
      <sz val="12"/>
      <color indexed="81"/>
      <name val="MS P ゴシック"/>
      <family val="3"/>
      <charset val="128"/>
    </font>
    <font>
      <sz val="14"/>
      <color rgb="FFFF0000"/>
      <name val="ＭＳ Ｐ明朝"/>
      <family val="1"/>
      <charset val="128"/>
    </font>
    <font>
      <sz val="14"/>
      <name val="ＭＳ 明朝"/>
      <family val="1"/>
      <charset val="128"/>
    </font>
    <font>
      <sz val="11"/>
      <color theme="1"/>
      <name val="游ゴシック"/>
      <family val="3"/>
      <charset val="128"/>
      <scheme val="minor"/>
    </font>
    <font>
      <sz val="10"/>
      <name val="ＭＳ Ｐ明朝"/>
      <family val="1"/>
      <charset val="128"/>
    </font>
    <font>
      <b/>
      <sz val="11"/>
      <color rgb="FFFFFF00"/>
      <name val="ＭＳ Ｐ明朝"/>
      <family val="1"/>
      <charset val="128"/>
    </font>
    <font>
      <sz val="10"/>
      <color theme="1"/>
      <name val="游ゴシック"/>
      <family val="2"/>
      <charset val="128"/>
      <scheme val="minor"/>
    </font>
    <font>
      <sz val="6"/>
      <name val="游ゴシック"/>
      <family val="3"/>
      <charset val="128"/>
      <scheme val="minor"/>
    </font>
    <font>
      <sz val="10.5"/>
      <color theme="1"/>
      <name val="ＭＳ Ｐ明朝"/>
      <family val="1"/>
      <charset val="128"/>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9"/>
      <name val="ＭＳ 明朝"/>
      <family val="1"/>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color theme="1"/>
      <name val="ＭＳ Ｐ明朝"/>
      <family val="1"/>
      <charset val="128"/>
    </font>
    <font>
      <sz val="13"/>
      <name val="ＭＳ 明朝"/>
      <family val="1"/>
      <charset val="128"/>
    </font>
    <font>
      <b/>
      <sz val="20"/>
      <color theme="1"/>
      <name val="ＭＳ Ｐ明朝"/>
      <family val="1"/>
      <charset val="128"/>
    </font>
    <font>
      <b/>
      <u/>
      <sz val="20"/>
      <color theme="1"/>
      <name val="ＭＳ Ｐ明朝"/>
      <family val="1"/>
      <charset val="128"/>
    </font>
    <font>
      <sz val="13"/>
      <name val="ＭＳ Ｐ明朝"/>
      <family val="1"/>
      <charset val="128"/>
    </font>
    <font>
      <b/>
      <sz val="13"/>
      <name val="ＭＳ Ｐ明朝"/>
      <family val="1"/>
      <charset val="128"/>
    </font>
    <font>
      <sz val="40"/>
      <color theme="1"/>
      <name val="ＭＳ Ｐ明朝"/>
      <family val="1"/>
      <charset val="128"/>
    </font>
    <font>
      <sz val="16"/>
      <name val="ＭＳ Ｐ明朝"/>
      <family val="1"/>
      <charset val="128"/>
    </font>
    <font>
      <sz val="20"/>
      <name val="ＭＳ Ｐ明朝"/>
      <family val="1"/>
      <charset val="128"/>
    </font>
    <font>
      <sz val="36"/>
      <name val="ＭＳ Ｐ明朝"/>
      <family val="1"/>
      <charset val="128"/>
    </font>
    <font>
      <sz val="14"/>
      <color rgb="FF808080"/>
      <name val="Yu Gothic UI"/>
      <family val="2"/>
      <charset val="128"/>
    </font>
    <font>
      <sz val="14"/>
      <color rgb="FF808080"/>
      <name val="Yu Gothic UI"/>
      <family val="3"/>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1"/>
      <color rgb="FF9C5700"/>
      <name val="游ゴシック"/>
      <family val="2"/>
      <charset val="128"/>
      <scheme val="minor"/>
    </font>
    <font>
      <sz val="8"/>
      <color theme="0" tint="-0.14999847407452621"/>
      <name val="ＭＳ 明朝"/>
      <family val="1"/>
      <charset val="128"/>
    </font>
    <font>
      <sz val="8"/>
      <color rgb="FFFF0000"/>
      <name val="ＭＳ 明朝"/>
      <family val="1"/>
      <charset val="128"/>
    </font>
    <font>
      <b/>
      <sz val="15"/>
      <color theme="3"/>
      <name val="游ゴシック"/>
      <family val="2"/>
      <charset val="128"/>
      <scheme val="minor"/>
    </font>
    <font>
      <sz val="9"/>
      <color theme="1"/>
      <name val="ＭＳ ゴシック"/>
      <family val="3"/>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8"/>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11"/>
      <name val="ＭＳ 明朝"/>
      <family val="1"/>
      <charset val="128"/>
    </font>
    <font>
      <sz val="6"/>
      <name val="ＭＳ 明朝"/>
      <family val="1"/>
      <charset val="128"/>
    </font>
    <font>
      <sz val="8"/>
      <name val="ＭＳ Ｐゴシック"/>
      <family val="3"/>
      <charset val="128"/>
    </font>
    <font>
      <sz val="8"/>
      <color rgb="FFFF0000"/>
      <name val="ＭＳ Ｐゴシック"/>
      <family val="3"/>
      <charset val="128"/>
    </font>
    <font>
      <u/>
      <sz val="14"/>
      <name val="ＭＳ 明朝"/>
      <family val="1"/>
      <charset val="128"/>
    </font>
    <font>
      <b/>
      <sz val="11"/>
      <name val="ＭＳ 明朝"/>
      <family val="1"/>
      <charset val="128"/>
    </font>
    <font>
      <sz val="10"/>
      <name val="ＭＳ 明朝"/>
      <family val="1"/>
      <charset val="128"/>
    </font>
    <font>
      <u/>
      <sz val="10"/>
      <name val="ＭＳ 明朝"/>
      <family val="1"/>
      <charset val="128"/>
    </font>
    <font>
      <sz val="10.5"/>
      <name val="ＭＳ 明朝"/>
      <family val="1"/>
      <charset val="128"/>
    </font>
    <font>
      <sz val="9.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0"/>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sz val="8"/>
      <name val="HGｺﾞｼｯｸM"/>
      <family val="3"/>
      <charset val="128"/>
    </font>
    <font>
      <b/>
      <sz val="11"/>
      <color rgb="FFFFFF00"/>
      <name val="HGｺﾞｼｯｸM"/>
      <family val="3"/>
      <charset val="128"/>
    </font>
    <font>
      <sz val="11"/>
      <name val="HGｺﾞｼｯｸM"/>
      <family val="3"/>
      <charset val="128"/>
    </font>
    <font>
      <sz val="8"/>
      <color rgb="FFFF0000"/>
      <name val="HGｺﾞｼｯｸM"/>
      <family val="3"/>
      <charset val="128"/>
    </font>
    <font>
      <sz val="11"/>
      <color theme="1"/>
      <name val="HGｺﾞｼｯｸM"/>
      <family val="3"/>
      <charset val="128"/>
    </font>
    <font>
      <sz val="12"/>
      <name val="HGｺﾞｼｯｸM"/>
      <family val="3"/>
      <charset val="128"/>
    </font>
    <font>
      <sz val="16"/>
      <name val="HGｺﾞｼｯｸM"/>
      <family val="3"/>
      <charset val="128"/>
    </font>
    <font>
      <sz val="16"/>
      <color rgb="FFFF0000"/>
      <name val="HGｺﾞｼｯｸM"/>
      <family val="3"/>
      <charset val="128"/>
    </font>
    <font>
      <b/>
      <sz val="14"/>
      <color theme="0"/>
      <name val="ＭＳ 明朝"/>
      <family val="1"/>
      <charset val="128"/>
    </font>
    <font>
      <b/>
      <u/>
      <sz val="14"/>
      <color theme="0"/>
      <name val="ＭＳ 明朝"/>
      <family val="1"/>
      <charset val="128"/>
    </font>
    <font>
      <b/>
      <sz val="14"/>
      <color theme="0" tint="-0.34998626667073579"/>
      <name val="ＭＳ 明朝"/>
      <family val="1"/>
      <charset val="128"/>
    </font>
    <font>
      <b/>
      <sz val="14"/>
      <color rgb="FFA0A0A0"/>
      <name val="ＭＳ 明朝"/>
      <family val="1"/>
      <charset val="128"/>
    </font>
  </fonts>
  <fills count="22">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indexed="9"/>
        <bgColor indexed="64"/>
      </patternFill>
    </fill>
    <fill>
      <patternFill patternType="solid">
        <fgColor rgb="FF66CC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rgb="FFF0F3FA"/>
        <bgColor indexed="64"/>
      </patternFill>
    </fill>
  </fills>
  <borders count="199">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right style="thin">
        <color theme="0"/>
      </right>
      <top/>
      <bottom style="thin">
        <color theme="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diagonalUp="1">
      <left style="thin">
        <color auto="1"/>
      </left>
      <right/>
      <top style="thin">
        <color auto="1"/>
      </top>
      <bottom style="thin">
        <color auto="1"/>
      </bottom>
      <diagonal style="hair">
        <color theme="0" tint="-0.24994659260841701"/>
      </diagonal>
    </border>
    <border diagonalUp="1">
      <left/>
      <right/>
      <top style="thin">
        <color auto="1"/>
      </top>
      <bottom style="thin">
        <color auto="1"/>
      </bottom>
      <diagonal style="hair">
        <color theme="0" tint="-0.24994659260841701"/>
      </diagonal>
    </border>
    <border diagonalUp="1">
      <left/>
      <right style="thin">
        <color auto="1"/>
      </right>
      <top style="thin">
        <color auto="1"/>
      </top>
      <bottom style="thin">
        <color auto="1"/>
      </bottom>
      <diagonal style="hair">
        <color theme="0" tint="-0.24994659260841701"/>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theme="0"/>
      </left>
      <right style="thin">
        <color auto="1"/>
      </right>
      <top style="thin">
        <color theme="0"/>
      </top>
      <bottom style="double">
        <color theme="0"/>
      </bottom>
      <diagonal/>
    </border>
    <border>
      <left style="thin">
        <color theme="0"/>
      </left>
      <right/>
      <top style="thin">
        <color theme="0"/>
      </top>
      <bottom style="double">
        <color theme="0"/>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auto="1"/>
      </right>
      <top style="double">
        <color indexed="64"/>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diagonalUp="1">
      <left style="thin">
        <color auto="1"/>
      </left>
      <right/>
      <top/>
      <bottom style="double">
        <color indexed="64"/>
      </bottom>
      <diagonal style="hair">
        <color theme="0" tint="-0.24994659260841701"/>
      </diagonal>
    </border>
    <border diagonalUp="1">
      <left/>
      <right style="thin">
        <color auto="1"/>
      </right>
      <top/>
      <bottom style="double">
        <color indexed="64"/>
      </bottom>
      <diagonal style="hair">
        <color theme="0" tint="-0.24994659260841701"/>
      </diagonal>
    </border>
    <border>
      <left/>
      <right/>
      <top style="dotted">
        <color auto="1"/>
      </top>
      <bottom style="thin">
        <color indexed="64"/>
      </bottom>
      <diagonal/>
    </border>
    <border>
      <left/>
      <right style="medium">
        <color indexed="64"/>
      </right>
      <top style="double">
        <color indexed="64"/>
      </top>
      <bottom style="medium">
        <color indexed="64"/>
      </bottom>
      <diagonal/>
    </border>
    <border>
      <left style="thin">
        <color theme="0"/>
      </left>
      <right/>
      <top style="double">
        <color theme="0"/>
      </top>
      <bottom style="double">
        <color theme="0"/>
      </bottom>
      <diagonal/>
    </border>
    <border>
      <left/>
      <right style="thin">
        <color auto="1"/>
      </right>
      <top style="double">
        <color theme="0"/>
      </top>
      <bottom style="double">
        <color theme="0"/>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right style="medium">
        <color indexed="64"/>
      </right>
      <top style="thin">
        <color auto="1"/>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auto="1"/>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left style="thin">
        <color auto="1"/>
      </left>
      <right/>
      <top style="hair">
        <color auto="1"/>
      </top>
      <bottom/>
      <diagonal/>
    </border>
    <border>
      <left/>
      <right/>
      <top style="hair">
        <color auto="1"/>
      </top>
      <bottom/>
      <diagonal/>
    </border>
    <border>
      <left/>
      <right style="thin">
        <color auto="1"/>
      </right>
      <top style="thin">
        <color theme="0"/>
      </top>
      <bottom style="double">
        <color theme="0"/>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auto="1"/>
      </left>
      <right style="thin">
        <color indexed="64"/>
      </right>
      <top style="hair">
        <color indexed="64"/>
      </top>
      <bottom style="double">
        <color indexed="64"/>
      </bottom>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diagonalUp="1">
      <left style="thin">
        <color auto="1"/>
      </left>
      <right/>
      <top/>
      <bottom style="double">
        <color indexed="64"/>
      </bottom>
      <diagonal style="thin">
        <color theme="0" tint="-0.24994659260841701"/>
      </diagonal>
    </border>
    <border diagonalUp="1">
      <left/>
      <right style="thin">
        <color auto="1"/>
      </right>
      <top/>
      <bottom style="double">
        <color indexed="64"/>
      </bottom>
      <diagonal style="thin">
        <color theme="0" tint="-0.24994659260841701"/>
      </diagonal>
    </border>
    <border diagonalUp="1">
      <left style="thin">
        <color auto="1"/>
      </left>
      <right/>
      <top style="thin">
        <color auto="1"/>
      </top>
      <bottom style="hair">
        <color auto="1"/>
      </bottom>
      <diagonal style="thin">
        <color theme="0" tint="-0.24994659260841701"/>
      </diagonal>
    </border>
    <border diagonalUp="1">
      <left/>
      <right style="thin">
        <color auto="1"/>
      </right>
      <top style="thin">
        <color auto="1"/>
      </top>
      <bottom style="hair">
        <color auto="1"/>
      </bottom>
      <diagonal style="thin">
        <color theme="0" tint="-0.24994659260841701"/>
      </diagonal>
    </border>
    <border diagonalUp="1">
      <left style="thin">
        <color auto="1"/>
      </left>
      <right/>
      <top style="hair">
        <color auto="1"/>
      </top>
      <bottom style="hair">
        <color auto="1"/>
      </bottom>
      <diagonal style="hair">
        <color theme="0" tint="-0.24994659260841701"/>
      </diagonal>
    </border>
    <border diagonalUp="1">
      <left/>
      <right style="thin">
        <color auto="1"/>
      </right>
      <top style="hair">
        <color auto="1"/>
      </top>
      <bottom style="hair">
        <color auto="1"/>
      </bottom>
      <diagonal style="hair">
        <color theme="0" tint="-0.24994659260841701"/>
      </diagonal>
    </border>
    <border diagonalUp="1">
      <left style="thin">
        <color auto="1"/>
      </left>
      <right/>
      <top style="hair">
        <color auto="1"/>
      </top>
      <bottom style="hair">
        <color auto="1"/>
      </bottom>
      <diagonal style="thin">
        <color theme="0" tint="-0.24994659260841701"/>
      </diagonal>
    </border>
    <border diagonalUp="1">
      <left/>
      <right style="thin">
        <color auto="1"/>
      </right>
      <top style="hair">
        <color auto="1"/>
      </top>
      <bottom style="hair">
        <color auto="1"/>
      </bottom>
      <diagonal style="thin">
        <color theme="0" tint="-0.24994659260841701"/>
      </diagonal>
    </border>
    <border diagonalUp="1">
      <left/>
      <right/>
      <top/>
      <bottom style="double">
        <color indexed="64"/>
      </bottom>
      <diagonal style="hair">
        <color theme="0" tint="-0.24994659260841701"/>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theme="0"/>
      </left>
      <right style="thin">
        <color theme="0"/>
      </right>
      <top style="double">
        <color theme="0"/>
      </top>
      <bottom/>
      <diagonal/>
    </border>
    <border>
      <left style="thin">
        <color theme="0"/>
      </left>
      <right style="thin">
        <color theme="0"/>
      </right>
      <top/>
      <bottom style="double">
        <color theme="0"/>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diagonalUp="1">
      <left style="thin">
        <color auto="1"/>
      </left>
      <right style="thin">
        <color indexed="64"/>
      </right>
      <top style="thin">
        <color auto="1"/>
      </top>
      <bottom style="double">
        <color auto="1"/>
      </bottom>
      <diagonal style="thin">
        <color auto="1"/>
      </diagonal>
    </border>
  </borders>
  <cellStyleXfs count="25">
    <xf numFmtId="0" fontId="0" fillId="0" borderId="0">
      <alignment vertical="center"/>
    </xf>
    <xf numFmtId="38" fontId="5" fillId="0" borderId="0" applyFont="0" applyFill="0" applyBorder="0" applyAlignment="0" applyProtection="0">
      <alignment vertical="center"/>
    </xf>
    <xf numFmtId="0" fontId="43" fillId="0" borderId="0"/>
    <xf numFmtId="0" fontId="44" fillId="0" borderId="0">
      <alignment vertical="center"/>
    </xf>
    <xf numFmtId="38" fontId="45" fillId="0" borderId="0" applyFont="0" applyFill="0" applyBorder="0" applyAlignment="0" applyProtection="0">
      <alignment vertical="center"/>
    </xf>
    <xf numFmtId="0" fontId="45" fillId="0" borderId="0">
      <alignment vertical="center"/>
    </xf>
    <xf numFmtId="0" fontId="83" fillId="0" borderId="0">
      <alignment vertical="center"/>
    </xf>
    <xf numFmtId="38" fontId="83" fillId="0" borderId="0" applyFont="0" applyFill="0" applyBorder="0" applyAlignment="0" applyProtection="0">
      <alignment vertical="center"/>
    </xf>
    <xf numFmtId="0" fontId="86" fillId="0" borderId="0">
      <alignment vertical="center"/>
    </xf>
    <xf numFmtId="38" fontId="44" fillId="0" borderId="0" applyFont="0" applyFill="0" applyBorder="0" applyAlignment="0" applyProtection="0">
      <alignment vertical="center"/>
    </xf>
    <xf numFmtId="38" fontId="86" fillId="0" borderId="0" applyFont="0" applyFill="0" applyBorder="0" applyAlignment="0" applyProtection="0">
      <alignment vertical="center"/>
    </xf>
    <xf numFmtId="6" fontId="83" fillId="0" borderId="0" applyFont="0" applyFill="0" applyBorder="0" applyAlignment="0" applyProtection="0">
      <alignment vertical="center"/>
    </xf>
    <xf numFmtId="0" fontId="44" fillId="0" borderId="0">
      <alignment vertical="center"/>
    </xf>
    <xf numFmtId="0" fontId="4" fillId="0" borderId="0">
      <alignment vertical="center"/>
    </xf>
    <xf numFmtId="0" fontId="83" fillId="0" borderId="0">
      <alignment vertical="center"/>
    </xf>
    <xf numFmtId="0" fontId="3" fillId="0" borderId="0">
      <alignment vertical="center"/>
    </xf>
    <xf numFmtId="6" fontId="83" fillId="0" borderId="0" applyFont="0" applyFill="0" applyBorder="0" applyAlignment="0" applyProtection="0">
      <alignment vertical="center"/>
    </xf>
    <xf numFmtId="38" fontId="86" fillId="0" borderId="0" applyFont="0" applyFill="0" applyBorder="0" applyAlignment="0" applyProtection="0">
      <alignment vertical="center"/>
    </xf>
    <xf numFmtId="38" fontId="83" fillId="0" borderId="0" applyFont="0" applyFill="0" applyBorder="0" applyAlignment="0" applyProtection="0">
      <alignment vertical="center"/>
    </xf>
    <xf numFmtId="6" fontId="83"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86" fillId="0" borderId="0">
      <alignment vertical="center"/>
    </xf>
    <xf numFmtId="0" fontId="1" fillId="0" borderId="0">
      <alignment vertical="center"/>
    </xf>
  </cellStyleXfs>
  <cellXfs count="1516">
    <xf numFmtId="0" fontId="0" fillId="0" borderId="0" xfId="0">
      <alignment vertical="center"/>
    </xf>
    <xf numFmtId="0" fontId="11" fillId="0" borderId="0" xfId="0" applyFont="1">
      <alignment vertical="center"/>
    </xf>
    <xf numFmtId="0" fontId="12" fillId="0" borderId="0" xfId="0" applyFont="1">
      <alignment vertical="center"/>
    </xf>
    <xf numFmtId="0" fontId="12" fillId="0" borderId="9" xfId="0" applyFont="1" applyBorder="1">
      <alignment vertical="center"/>
    </xf>
    <xf numFmtId="0" fontId="12" fillId="0" borderId="0" xfId="0" applyFont="1" applyAlignment="1">
      <alignment vertical="center" wrapText="1"/>
    </xf>
    <xf numFmtId="0" fontId="12" fillId="0" borderId="0" xfId="0" applyFont="1" applyBorder="1">
      <alignment vertical="center"/>
    </xf>
    <xf numFmtId="0" fontId="21" fillId="0" borderId="9" xfId="0" applyFont="1" applyBorder="1">
      <alignment vertical="center"/>
    </xf>
    <xf numFmtId="0" fontId="12" fillId="0" borderId="0" xfId="0" applyFont="1" applyAlignment="1">
      <alignment horizontal="left" vertical="center" shrinkToFit="1"/>
    </xf>
    <xf numFmtId="0" fontId="22" fillId="0" borderId="0" xfId="0" applyFont="1">
      <alignment vertical="center"/>
    </xf>
    <xf numFmtId="0" fontId="12" fillId="0" borderId="6" xfId="0" applyFont="1" applyBorder="1" applyAlignment="1" applyProtection="1">
      <alignment horizontal="center" vertical="center" shrinkToFit="1"/>
      <protection locked="0"/>
    </xf>
    <xf numFmtId="0" fontId="24" fillId="0" borderId="0" xfId="0" applyFont="1" applyAlignment="1">
      <alignment horizontal="right" vertical="center"/>
    </xf>
    <xf numFmtId="0" fontId="24" fillId="0" borderId="0" xfId="0" applyFont="1">
      <alignment vertical="center"/>
    </xf>
    <xf numFmtId="0" fontId="12"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2" fillId="0" borderId="0" xfId="0" applyFont="1" applyAlignment="1">
      <alignment horizontal="center" vertical="center"/>
    </xf>
    <xf numFmtId="0" fontId="22" fillId="0" borderId="0" xfId="0" applyFont="1" applyAlignment="1">
      <alignment vertical="center" wrapText="1"/>
    </xf>
    <xf numFmtId="0" fontId="12" fillId="5" borderId="35" xfId="0" applyFont="1" applyFill="1" applyBorder="1" applyAlignment="1">
      <alignment horizontal="center" vertical="center"/>
    </xf>
    <xf numFmtId="0" fontId="12" fillId="5" borderId="36" xfId="0" applyFont="1" applyFill="1" applyBorder="1" applyAlignment="1">
      <alignment horizontal="center" vertical="center"/>
    </xf>
    <xf numFmtId="0" fontId="12" fillId="5" borderId="37" xfId="0" applyFont="1" applyFill="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vertical="center" wrapText="1"/>
    </xf>
    <xf numFmtId="0" fontId="12" fillId="0" borderId="39" xfId="0" applyFont="1" applyBorder="1">
      <alignment vertical="center"/>
    </xf>
    <xf numFmtId="0" fontId="12" fillId="0" borderId="41"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12" fillId="0" borderId="42" xfId="0" applyFont="1" applyBorder="1" applyAlignment="1">
      <alignment vertical="center" wrapText="1"/>
    </xf>
    <xf numFmtId="0" fontId="27" fillId="0" borderId="0" xfId="0" applyFont="1">
      <alignment vertical="center"/>
    </xf>
    <xf numFmtId="0" fontId="30" fillId="0" borderId="0" xfId="0" applyFont="1">
      <alignment vertical="center"/>
    </xf>
    <xf numFmtId="0" fontId="32" fillId="0" borderId="0" xfId="0" applyFont="1">
      <alignment vertical="center"/>
    </xf>
    <xf numFmtId="0" fontId="34" fillId="0" borderId="0" xfId="0" applyFont="1">
      <alignment vertical="center"/>
    </xf>
    <xf numFmtId="0" fontId="12" fillId="0" borderId="11" xfId="0" applyFont="1" applyBorder="1" applyAlignment="1" applyProtection="1">
      <alignment horizontal="left" vertical="center" indent="1"/>
      <protection locked="0"/>
    </xf>
    <xf numFmtId="0" fontId="19" fillId="6" borderId="1" xfId="0" applyFont="1" applyFill="1" applyBorder="1">
      <alignment vertical="center"/>
    </xf>
    <xf numFmtId="0" fontId="55" fillId="0" borderId="0" xfId="0" applyFont="1">
      <alignment vertical="center"/>
    </xf>
    <xf numFmtId="0" fontId="56" fillId="0" borderId="0" xfId="0" applyFont="1">
      <alignment vertical="center"/>
    </xf>
    <xf numFmtId="0" fontId="47" fillId="0" borderId="0" xfId="0" applyFont="1" applyProtection="1">
      <alignment vertical="center"/>
    </xf>
    <xf numFmtId="0" fontId="30" fillId="0" borderId="0" xfId="0" applyFont="1" applyProtection="1">
      <alignment vertical="center"/>
    </xf>
    <xf numFmtId="0" fontId="50" fillId="0" borderId="0" xfId="0" applyFont="1" applyProtection="1">
      <alignment vertical="center"/>
    </xf>
    <xf numFmtId="0" fontId="34" fillId="0" borderId="0" xfId="0" applyFont="1" applyProtection="1">
      <alignment vertical="center"/>
    </xf>
    <xf numFmtId="0" fontId="48" fillId="0" borderId="0" xfId="0" applyFont="1" applyProtection="1">
      <alignment vertical="center"/>
    </xf>
    <xf numFmtId="0" fontId="46" fillId="0" borderId="0" xfId="0" applyFont="1" applyProtection="1">
      <alignment vertical="center"/>
    </xf>
    <xf numFmtId="0" fontId="61" fillId="0" borderId="0" xfId="0" applyFont="1" applyBorder="1" applyAlignment="1">
      <alignment vertical="center" shrinkToFit="1"/>
    </xf>
    <xf numFmtId="0" fontId="66" fillId="0" borderId="0" xfId="0" applyFont="1">
      <alignment vertical="center"/>
    </xf>
    <xf numFmtId="0" fontId="46" fillId="0" borderId="0" xfId="0" applyFont="1">
      <alignment vertical="center"/>
    </xf>
    <xf numFmtId="0" fontId="33" fillId="0" borderId="0" xfId="0" applyFont="1">
      <alignment vertical="center"/>
    </xf>
    <xf numFmtId="0" fontId="30" fillId="0" borderId="0" xfId="0" applyFont="1" applyAlignment="1">
      <alignment horizontal="center" vertical="center"/>
    </xf>
    <xf numFmtId="0" fontId="47" fillId="0" borderId="0" xfId="0" applyFont="1">
      <alignment vertical="center"/>
    </xf>
    <xf numFmtId="0" fontId="30" fillId="3" borderId="6" xfId="0" applyFont="1" applyFill="1" applyBorder="1" applyAlignment="1">
      <alignment horizontal="center" vertical="center"/>
    </xf>
    <xf numFmtId="0" fontId="40" fillId="0" borderId="0" xfId="0" applyFont="1" applyBorder="1">
      <alignment vertical="center"/>
    </xf>
    <xf numFmtId="0" fontId="51" fillId="0" borderId="8" xfId="0" applyFont="1" applyBorder="1" applyAlignment="1">
      <alignment horizontal="left" vertical="center" indent="1" shrinkToFit="1"/>
    </xf>
    <xf numFmtId="0" fontId="47" fillId="0" borderId="0" xfId="0" applyFont="1" applyProtection="1">
      <alignment vertical="center"/>
      <protection locked="0"/>
    </xf>
    <xf numFmtId="0" fontId="31" fillId="0" borderId="0" xfId="0" applyFont="1">
      <alignment vertical="center"/>
    </xf>
    <xf numFmtId="0" fontId="48" fillId="0" borderId="0" xfId="0" applyFont="1">
      <alignment vertical="center"/>
    </xf>
    <xf numFmtId="0" fontId="48" fillId="0" borderId="0" xfId="0" applyFont="1" applyAlignment="1">
      <alignment vertical="center"/>
    </xf>
    <xf numFmtId="49" fontId="68" fillId="0" borderId="0" xfId="5" applyNumberFormat="1" applyFont="1" applyAlignment="1">
      <alignment horizontal="center" vertical="center" wrapText="1"/>
    </xf>
    <xf numFmtId="0" fontId="72" fillId="0" borderId="0" xfId="5" applyFont="1" applyAlignment="1">
      <alignment horizontal="center" vertical="center" wrapText="1"/>
    </xf>
    <xf numFmtId="0" fontId="74" fillId="0" borderId="0" xfId="5" applyFont="1" applyAlignment="1">
      <alignment horizontal="center" vertical="center" wrapText="1"/>
    </xf>
    <xf numFmtId="0" fontId="74" fillId="0" borderId="0" xfId="5" applyFont="1" applyAlignment="1">
      <alignment horizontal="center" vertical="center" shrinkToFit="1"/>
    </xf>
    <xf numFmtId="0" fontId="76" fillId="0" borderId="0" xfId="5" applyFont="1" applyAlignment="1">
      <alignment horizontal="center" vertical="center" wrapText="1"/>
    </xf>
    <xf numFmtId="0" fontId="72" fillId="0" borderId="0" xfId="5" applyFont="1" applyAlignment="1">
      <alignment horizontal="center" vertical="center" shrinkToFit="1"/>
    </xf>
    <xf numFmtId="0" fontId="77" fillId="0" borderId="0" xfId="5" applyFont="1" applyAlignment="1">
      <alignment horizontal="center" vertical="center" wrapText="1"/>
    </xf>
    <xf numFmtId="0" fontId="68" fillId="0" borderId="0" xfId="5" applyFont="1" applyAlignment="1" applyProtection="1">
      <alignment horizontal="center" vertical="center" wrapText="1"/>
      <protection locked="0"/>
    </xf>
    <xf numFmtId="49" fontId="68" fillId="0" borderId="0" xfId="5" applyNumberFormat="1" applyFont="1" applyAlignment="1" applyProtection="1">
      <alignment horizontal="center" vertical="center" wrapText="1"/>
      <protection locked="0"/>
    </xf>
    <xf numFmtId="38" fontId="30" fillId="0" borderId="0" xfId="1" applyFont="1">
      <alignment vertical="center"/>
    </xf>
    <xf numFmtId="0" fontId="69" fillId="0" borderId="0" xfId="0" applyFont="1">
      <alignment vertical="center"/>
    </xf>
    <xf numFmtId="38" fontId="49" fillId="0" borderId="0" xfId="1" applyFont="1">
      <alignment vertical="center"/>
    </xf>
    <xf numFmtId="38" fontId="47" fillId="0" borderId="0" xfId="1" applyFont="1">
      <alignment vertical="center"/>
    </xf>
    <xf numFmtId="38" fontId="69" fillId="0" borderId="0" xfId="1" applyFont="1">
      <alignment vertical="center"/>
    </xf>
    <xf numFmtId="38" fontId="30" fillId="0" borderId="0" xfId="1" applyFont="1" applyAlignment="1">
      <alignment horizontal="right" vertical="center"/>
    </xf>
    <xf numFmtId="38" fontId="48" fillId="0" borderId="0" xfId="1" applyFont="1">
      <alignment vertical="center"/>
    </xf>
    <xf numFmtId="38" fontId="30" fillId="0" borderId="6" xfId="1" applyFont="1" applyBorder="1" applyAlignment="1">
      <alignment horizontal="center" vertical="center"/>
    </xf>
    <xf numFmtId="38" fontId="42" fillId="0" borderId="6" xfId="1" applyFont="1" applyBorder="1" applyAlignment="1">
      <alignment horizontal="center" vertical="center"/>
    </xf>
    <xf numFmtId="38" fontId="60" fillId="0" borderId="6" xfId="1" applyFont="1" applyBorder="1" applyAlignment="1">
      <alignment horizontal="center" vertical="center"/>
    </xf>
    <xf numFmtId="38" fontId="30" fillId="0" borderId="44" xfId="1" applyFont="1" applyBorder="1" applyAlignment="1">
      <alignment horizontal="center" vertical="center"/>
    </xf>
    <xf numFmtId="38" fontId="30" fillId="0" borderId="71" xfId="1" applyFont="1" applyBorder="1" applyAlignment="1">
      <alignment horizontal="center" vertical="center"/>
    </xf>
    <xf numFmtId="198" fontId="30" fillId="0" borderId="0" xfId="1" applyNumberFormat="1" applyFont="1">
      <alignment vertical="center"/>
    </xf>
    <xf numFmtId="0" fontId="30" fillId="0" borderId="0" xfId="0" applyFont="1" applyProtection="1">
      <alignment vertical="center"/>
      <protection locked="0"/>
    </xf>
    <xf numFmtId="0" fontId="30" fillId="0" borderId="0" xfId="0" applyFont="1" applyBorder="1">
      <alignment vertical="center"/>
    </xf>
    <xf numFmtId="0" fontId="30" fillId="0" borderId="0" xfId="0" applyFont="1" applyAlignment="1">
      <alignment horizontal="center" vertical="center"/>
    </xf>
    <xf numFmtId="0" fontId="68" fillId="0" borderId="0" xfId="5" applyFont="1" applyAlignment="1">
      <alignment horizontal="center" vertical="center" wrapText="1"/>
    </xf>
    <xf numFmtId="193" fontId="68" fillId="0" borderId="0" xfId="5" applyNumberFormat="1" applyFont="1" applyAlignment="1">
      <alignment horizontal="center" vertical="center" textRotation="255" wrapText="1"/>
    </xf>
    <xf numFmtId="38" fontId="68" fillId="0" borderId="0" xfId="4" applyFont="1" applyAlignment="1">
      <alignment horizontal="center" vertical="center" wrapText="1"/>
    </xf>
    <xf numFmtId="0" fontId="68" fillId="0" borderId="6" xfId="5" applyFont="1" applyBorder="1" applyAlignment="1">
      <alignment horizontal="center" vertical="center" wrapText="1"/>
    </xf>
    <xf numFmtId="202" fontId="90" fillId="0" borderId="85" xfId="2" applyNumberFormat="1" applyFont="1" applyBorder="1" applyAlignment="1">
      <alignment horizontal="center" vertical="center" shrinkToFit="1"/>
    </xf>
    <xf numFmtId="202" fontId="90" fillId="0" borderId="6" xfId="2" applyNumberFormat="1" applyFont="1" applyBorder="1" applyAlignment="1">
      <alignment vertical="center" shrinkToFit="1"/>
    </xf>
    <xf numFmtId="202" fontId="90" fillId="0" borderId="43" xfId="2" applyNumberFormat="1" applyFont="1" applyBorder="1" applyAlignment="1">
      <alignment vertical="center" shrinkToFit="1"/>
    </xf>
    <xf numFmtId="38" fontId="74" fillId="0" borderId="0" xfId="1" applyFont="1" applyAlignment="1">
      <alignment horizontal="center" vertical="center" wrapText="1"/>
    </xf>
    <xf numFmtId="38" fontId="72" fillId="0" borderId="0" xfId="1" applyFont="1" applyAlignment="1">
      <alignment horizontal="center" vertical="center" wrapText="1"/>
    </xf>
    <xf numFmtId="0" fontId="58" fillId="0" borderId="0" xfId="14" applyFont="1" applyAlignment="1">
      <alignment horizontal="center" vertical="center"/>
    </xf>
    <xf numFmtId="0" fontId="93" fillId="0" borderId="0" xfId="0" applyFont="1" applyBorder="1">
      <alignment vertical="center"/>
    </xf>
    <xf numFmtId="0" fontId="93" fillId="0" borderId="0" xfId="0" applyFont="1" applyBorder="1" applyAlignment="1">
      <alignment vertical="center" wrapText="1"/>
    </xf>
    <xf numFmtId="0" fontId="12" fillId="2" borderId="4" xfId="0" applyFont="1" applyFill="1" applyBorder="1" applyAlignment="1">
      <alignment vertical="center" shrinkToFit="1"/>
    </xf>
    <xf numFmtId="0" fontId="12" fillId="2" borderId="94" xfId="0" applyFont="1" applyFill="1" applyBorder="1" applyAlignment="1">
      <alignment vertical="center" shrinkToFit="1"/>
    </xf>
    <xf numFmtId="0" fontId="30" fillId="0" borderId="0" xfId="0" applyFont="1" applyBorder="1">
      <alignment vertical="center"/>
    </xf>
    <xf numFmtId="0" fontId="23" fillId="0" borderId="0" xfId="0" applyFont="1">
      <alignment vertical="center"/>
    </xf>
    <xf numFmtId="0" fontId="17" fillId="0" borderId="0" xfId="0" applyFont="1">
      <alignment vertical="center"/>
    </xf>
    <xf numFmtId="0" fontId="19" fillId="0" borderId="0" xfId="0" applyFont="1">
      <alignment vertical="center"/>
    </xf>
    <xf numFmtId="0" fontId="12" fillId="2" borderId="20" xfId="0" applyFont="1" applyFill="1" applyBorder="1" applyAlignment="1">
      <alignment horizontal="left" vertical="center" indent="1"/>
    </xf>
    <xf numFmtId="0" fontId="12" fillId="2" borderId="21" xfId="0" applyFont="1" applyFill="1" applyBorder="1" applyAlignment="1">
      <alignment horizontal="left" vertical="center" indent="1"/>
    </xf>
    <xf numFmtId="0" fontId="21" fillId="0" borderId="74" xfId="0" applyFont="1" applyBorder="1">
      <alignment vertical="center"/>
    </xf>
    <xf numFmtId="0" fontId="21" fillId="0" borderId="98" xfId="0" applyFont="1" applyBorder="1">
      <alignment vertical="center"/>
    </xf>
    <xf numFmtId="0" fontId="21" fillId="0" borderId="37" xfId="0" applyFont="1" applyBorder="1">
      <alignment vertical="center"/>
    </xf>
    <xf numFmtId="0" fontId="21" fillId="0" borderId="101" xfId="0" applyFont="1" applyBorder="1">
      <alignment vertical="center"/>
    </xf>
    <xf numFmtId="0" fontId="12" fillId="0" borderId="23" xfId="0" applyFont="1" applyBorder="1" applyAlignment="1">
      <alignment vertical="center" wrapText="1"/>
    </xf>
    <xf numFmtId="0" fontId="12" fillId="0" borderId="102" xfId="0" applyFont="1" applyBorder="1">
      <alignment vertical="center"/>
    </xf>
    <xf numFmtId="0" fontId="92" fillId="0" borderId="102" xfId="0" applyFont="1" applyBorder="1">
      <alignment vertical="center"/>
    </xf>
    <xf numFmtId="0" fontId="12" fillId="0" borderId="23" xfId="0" applyFont="1" applyBorder="1">
      <alignment vertical="center"/>
    </xf>
    <xf numFmtId="0" fontId="47" fillId="0" borderId="0" xfId="0" applyFont="1" applyBorder="1">
      <alignment vertical="center"/>
    </xf>
    <xf numFmtId="0" fontId="56" fillId="0" borderId="0" xfId="0" applyFont="1" applyBorder="1">
      <alignment vertical="center"/>
    </xf>
    <xf numFmtId="0" fontId="57" fillId="0" borderId="0" xfId="0" applyFont="1" applyBorder="1">
      <alignment vertical="center"/>
    </xf>
    <xf numFmtId="0" fontId="40" fillId="0" borderId="35" xfId="0" applyFont="1" applyBorder="1" applyProtection="1">
      <alignment vertical="center"/>
    </xf>
    <xf numFmtId="0" fontId="40" fillId="0" borderId="39" xfId="0" applyFont="1" applyBorder="1" applyProtection="1">
      <alignment vertical="center"/>
    </xf>
    <xf numFmtId="0" fontId="18" fillId="4" borderId="38" xfId="0" applyFont="1" applyFill="1" applyBorder="1" applyAlignment="1">
      <alignment vertical="center"/>
    </xf>
    <xf numFmtId="0" fontId="68" fillId="0" borderId="0" xfId="21" applyFont="1">
      <alignment vertical="center"/>
    </xf>
    <xf numFmtId="0" fontId="12" fillId="5" borderId="36" xfId="0" applyFont="1" applyFill="1" applyBorder="1" applyAlignment="1">
      <alignment horizontal="center" vertical="center" wrapText="1"/>
    </xf>
    <xf numFmtId="0" fontId="96" fillId="0" borderId="6" xfId="0" applyFont="1" applyBorder="1" applyAlignment="1">
      <alignment horizontal="center" vertical="center"/>
    </xf>
    <xf numFmtId="0" fontId="93" fillId="0" borderId="23" xfId="0" applyFont="1" applyBorder="1">
      <alignment vertical="center"/>
    </xf>
    <xf numFmtId="0" fontId="18" fillId="4" borderId="1" xfId="0" applyFont="1" applyFill="1" applyBorder="1" applyAlignment="1">
      <alignment vertical="center"/>
    </xf>
    <xf numFmtId="0" fontId="18" fillId="4" borderId="0" xfId="0" applyFont="1" applyFill="1" applyBorder="1" applyAlignment="1">
      <alignment vertical="center"/>
    </xf>
    <xf numFmtId="0" fontId="12" fillId="0" borderId="113" xfId="0" applyFont="1" applyBorder="1">
      <alignment vertical="center"/>
    </xf>
    <xf numFmtId="0" fontId="97" fillId="0" borderId="9" xfId="0" applyFont="1" applyBorder="1" applyAlignment="1" applyProtection="1">
      <alignment vertical="center"/>
    </xf>
    <xf numFmtId="0" fontId="23" fillId="0" borderId="8" xfId="0" applyFont="1" applyBorder="1" applyAlignment="1" applyProtection="1">
      <alignment horizontal="right" vertical="center"/>
    </xf>
    <xf numFmtId="0" fontId="100" fillId="0" borderId="7" xfId="0" applyFont="1" applyBorder="1" applyAlignment="1" applyProtection="1">
      <alignment horizontal="left" vertical="center" indent="2"/>
      <protection locked="0"/>
    </xf>
    <xf numFmtId="38" fontId="68" fillId="0" borderId="0" xfId="1" applyFont="1" applyAlignment="1" applyProtection="1">
      <alignment horizontal="center" vertical="center" wrapText="1"/>
      <protection locked="0"/>
    </xf>
    <xf numFmtId="38" fontId="68" fillId="0" borderId="0" xfId="4" applyFont="1" applyFill="1" applyAlignment="1" applyProtection="1">
      <alignment horizontal="center" vertical="center" wrapText="1"/>
      <protection locked="0"/>
    </xf>
    <xf numFmtId="38" fontId="68" fillId="0" borderId="0" xfId="4" applyFont="1" applyAlignment="1" applyProtection="1">
      <alignment horizontal="center" vertical="center" wrapText="1"/>
      <protection locked="0"/>
    </xf>
    <xf numFmtId="0" fontId="101" fillId="0" borderId="12" xfId="0" applyFont="1" applyBorder="1" applyAlignment="1">
      <alignment vertical="center"/>
    </xf>
    <xf numFmtId="0" fontId="101" fillId="0" borderId="13" xfId="0" applyFont="1" applyBorder="1" applyAlignment="1">
      <alignment vertical="center"/>
    </xf>
    <xf numFmtId="38" fontId="30" fillId="0" borderId="0" xfId="1" applyFont="1" applyBorder="1">
      <alignment vertical="center"/>
    </xf>
    <xf numFmtId="0" fontId="39" fillId="0" borderId="0" xfId="0" applyFont="1" applyProtection="1">
      <alignment vertical="center"/>
    </xf>
    <xf numFmtId="0" fontId="39" fillId="0" borderId="0" xfId="0" applyFont="1" applyAlignment="1" applyProtection="1">
      <alignment horizontal="center" vertical="center"/>
    </xf>
    <xf numFmtId="0" fontId="32" fillId="0" borderId="0" xfId="0" applyFont="1" applyProtection="1">
      <alignment vertical="center"/>
    </xf>
    <xf numFmtId="0" fontId="0" fillId="0" borderId="0" xfId="0">
      <alignment vertical="center"/>
    </xf>
    <xf numFmtId="0" fontId="68" fillId="0" borderId="0" xfId="5" applyFont="1" applyAlignment="1">
      <alignment horizontal="center" vertical="center" wrapText="1"/>
    </xf>
    <xf numFmtId="0" fontId="58" fillId="0" borderId="0" xfId="22" applyFont="1">
      <alignment vertical="center"/>
    </xf>
    <xf numFmtId="0" fontId="58" fillId="0" borderId="0" xfId="22" applyFont="1" applyAlignment="1">
      <alignment vertical="center" shrinkToFit="1"/>
    </xf>
    <xf numFmtId="0" fontId="90" fillId="0" borderId="121" xfId="2" applyFont="1" applyBorder="1" applyAlignment="1">
      <alignment vertical="center" shrinkToFit="1"/>
    </xf>
    <xf numFmtId="202" fontId="90" fillId="0" borderId="122" xfId="2" applyNumberFormat="1" applyFont="1" applyBorder="1" applyAlignment="1">
      <alignment vertical="center" shrinkToFit="1"/>
    </xf>
    <xf numFmtId="202" fontId="90" fillId="17" borderId="122" xfId="2" applyNumberFormat="1" applyFont="1" applyFill="1" applyBorder="1" applyAlignment="1">
      <alignment vertical="center" shrinkToFit="1"/>
    </xf>
    <xf numFmtId="202" fontId="90" fillId="18" borderId="122" xfId="2" applyNumberFormat="1" applyFont="1" applyFill="1" applyBorder="1" applyAlignment="1">
      <alignment vertical="center" shrinkToFit="1"/>
    </xf>
    <xf numFmtId="202" fontId="90" fillId="17" borderId="43" xfId="2" applyNumberFormat="1" applyFont="1" applyFill="1" applyBorder="1" applyAlignment="1">
      <alignment vertical="center" shrinkToFit="1"/>
    </xf>
    <xf numFmtId="202" fontId="90" fillId="18" borderId="43" xfId="2" applyNumberFormat="1" applyFont="1" applyFill="1" applyBorder="1" applyAlignment="1">
      <alignment vertical="center" shrinkToFit="1"/>
    </xf>
    <xf numFmtId="202" fontId="90" fillId="17" borderId="6" xfId="2" applyNumberFormat="1" applyFont="1" applyFill="1" applyBorder="1" applyAlignment="1">
      <alignment vertical="center" shrinkToFit="1"/>
    </xf>
    <xf numFmtId="202" fontId="90" fillId="18" borderId="6" xfId="2" applyNumberFormat="1" applyFont="1" applyFill="1" applyBorder="1" applyAlignment="1">
      <alignment vertical="center" shrinkToFit="1"/>
    </xf>
    <xf numFmtId="0" fontId="90" fillId="0" borderId="114" xfId="2" applyFont="1" applyBorder="1" applyAlignment="1">
      <alignment vertical="center" shrinkToFit="1"/>
    </xf>
    <xf numFmtId="202" fontId="90" fillId="17" borderId="85" xfId="2" applyNumberFormat="1" applyFont="1" applyFill="1" applyBorder="1" applyAlignment="1">
      <alignment horizontal="center" vertical="center" shrinkToFit="1"/>
    </xf>
    <xf numFmtId="202" fontId="90" fillId="18" borderId="85" xfId="2" applyNumberFormat="1" applyFont="1" applyFill="1" applyBorder="1" applyAlignment="1">
      <alignment horizontal="center" vertical="center" shrinkToFit="1"/>
    </xf>
    <xf numFmtId="0" fontId="58" fillId="0" borderId="0" xfId="22" applyFont="1" applyAlignment="1">
      <alignment horizontal="center" vertical="center"/>
    </xf>
    <xf numFmtId="0" fontId="58" fillId="0" borderId="0" xfId="22" applyFont="1" applyAlignment="1">
      <alignment horizontal="center" vertical="center" shrinkToFit="1"/>
    </xf>
    <xf numFmtId="0" fontId="0" fillId="0" borderId="0" xfId="0" applyBorder="1">
      <alignment vertical="center"/>
    </xf>
    <xf numFmtId="0" fontId="90" fillId="0" borderId="0" xfId="2" applyFont="1" applyBorder="1" applyAlignment="1">
      <alignment vertical="center"/>
    </xf>
    <xf numFmtId="0" fontId="58" fillId="0" borderId="0" xfId="22" applyFont="1" applyBorder="1">
      <alignment vertical="center"/>
    </xf>
    <xf numFmtId="202" fontId="91" fillId="18" borderId="135" xfId="2" applyNumberFormat="1" applyFont="1" applyFill="1" applyBorder="1" applyAlignment="1">
      <alignment horizontal="right" vertical="center" shrinkToFit="1"/>
    </xf>
    <xf numFmtId="202" fontId="91" fillId="17" borderId="135" xfId="2" applyNumberFormat="1" applyFont="1" applyFill="1" applyBorder="1" applyAlignment="1">
      <alignment horizontal="right" vertical="center" shrinkToFit="1"/>
    </xf>
    <xf numFmtId="202" fontId="91" fillId="0" borderId="135" xfId="2" applyNumberFormat="1" applyFont="1" applyBorder="1" applyAlignment="1">
      <alignment horizontal="right" vertical="center" shrinkToFit="1"/>
    </xf>
    <xf numFmtId="0" fontId="90" fillId="0" borderId="136" xfId="2" applyFont="1" applyBorder="1" applyAlignment="1">
      <alignment horizontal="left" vertical="center" wrapText="1" shrinkToFit="1"/>
    </xf>
    <xf numFmtId="0" fontId="42" fillId="0" borderId="0" xfId="21" applyFont="1">
      <alignment vertical="center"/>
    </xf>
    <xf numFmtId="0" fontId="42" fillId="15" borderId="0" xfId="21" applyFont="1" applyFill="1" applyAlignment="1">
      <alignment horizontal="center" vertical="center"/>
    </xf>
    <xf numFmtId="0" fontId="95" fillId="0" borderId="0" xfId="2" applyFont="1" applyAlignment="1">
      <alignment vertical="center"/>
    </xf>
    <xf numFmtId="0" fontId="95" fillId="0" borderId="0" xfId="2" applyFont="1" applyAlignment="1">
      <alignment horizontal="center" vertical="center"/>
    </xf>
    <xf numFmtId="202" fontId="95" fillId="18" borderId="85" xfId="2" applyNumberFormat="1" applyFont="1" applyFill="1" applyBorder="1" applyAlignment="1">
      <alignment horizontal="center" vertical="center" shrinkToFit="1"/>
    </xf>
    <xf numFmtId="202" fontId="95" fillId="17" borderId="85" xfId="2" applyNumberFormat="1" applyFont="1" applyFill="1" applyBorder="1" applyAlignment="1">
      <alignment horizontal="center" vertical="center" shrinkToFit="1"/>
    </xf>
    <xf numFmtId="202" fontId="95" fillId="0" borderId="85" xfId="2" applyNumberFormat="1" applyFont="1" applyBorder="1" applyAlignment="1">
      <alignment horizontal="center" vertical="center" shrinkToFit="1"/>
    </xf>
    <xf numFmtId="0" fontId="95" fillId="0" borderId="0" xfId="2" applyFont="1" applyAlignment="1">
      <alignment vertical="center" wrapText="1"/>
    </xf>
    <xf numFmtId="0" fontId="95" fillId="0" borderId="121" xfId="2" applyFont="1" applyBorder="1" applyAlignment="1">
      <alignment horizontal="left" vertical="center" wrapText="1" shrinkToFit="1"/>
    </xf>
    <xf numFmtId="202" fontId="106" fillId="18" borderId="6" xfId="2" applyNumberFormat="1" applyFont="1" applyFill="1" applyBorder="1" applyAlignment="1">
      <alignment vertical="center" shrinkToFit="1"/>
    </xf>
    <xf numFmtId="202" fontId="106" fillId="17" borderId="6" xfId="2" applyNumberFormat="1" applyFont="1" applyFill="1" applyBorder="1" applyAlignment="1">
      <alignment vertical="center" shrinkToFit="1"/>
    </xf>
    <xf numFmtId="202" fontId="106" fillId="0" borderId="6" xfId="2" applyNumberFormat="1" applyFont="1" applyBorder="1" applyAlignment="1">
      <alignment vertical="center" shrinkToFit="1"/>
    </xf>
    <xf numFmtId="202" fontId="106" fillId="18" borderId="71" xfId="2" applyNumberFormat="1" applyFont="1" applyFill="1" applyBorder="1" applyAlignment="1">
      <alignment vertical="center" shrinkToFit="1"/>
    </xf>
    <xf numFmtId="202" fontId="106" fillId="17" borderId="71" xfId="2" applyNumberFormat="1" applyFont="1" applyFill="1" applyBorder="1" applyAlignment="1">
      <alignment vertical="center" shrinkToFit="1"/>
    </xf>
    <xf numFmtId="202" fontId="106" fillId="0" borderId="71" xfId="2" applyNumberFormat="1" applyFont="1" applyBorder="1" applyAlignment="1">
      <alignment vertical="center" shrinkToFit="1"/>
    </xf>
    <xf numFmtId="202" fontId="106" fillId="13" borderId="122" xfId="2" applyNumberFormat="1" applyFont="1" applyFill="1" applyBorder="1" applyAlignment="1">
      <alignment horizontal="right" vertical="center" shrinkToFit="1"/>
    </xf>
    <xf numFmtId="202" fontId="107" fillId="18" borderId="122" xfId="2" applyNumberFormat="1" applyFont="1" applyFill="1" applyBorder="1" applyAlignment="1">
      <alignment horizontal="right" vertical="center" shrinkToFit="1"/>
    </xf>
    <xf numFmtId="202" fontId="107" fillId="17" borderId="122" xfId="2" applyNumberFormat="1" applyFont="1" applyFill="1" applyBorder="1" applyAlignment="1">
      <alignment horizontal="right" vertical="center" shrinkToFit="1"/>
    </xf>
    <xf numFmtId="202" fontId="107" fillId="0" borderId="122" xfId="2" applyNumberFormat="1" applyFont="1" applyBorder="1" applyAlignment="1">
      <alignment horizontal="right" vertical="center" shrinkToFit="1"/>
    </xf>
    <xf numFmtId="0" fontId="0" fillId="0" borderId="0" xfId="0">
      <alignment vertical="center"/>
    </xf>
    <xf numFmtId="0" fontId="30" fillId="0" borderId="0" xfId="0" applyFont="1" applyBorder="1">
      <alignment vertical="center"/>
    </xf>
    <xf numFmtId="0" fontId="68" fillId="0" borderId="0" xfId="5" applyFont="1" applyBorder="1" applyAlignment="1">
      <alignment horizontal="center" vertical="center" wrapText="1"/>
    </xf>
    <xf numFmtId="0" fontId="12" fillId="0" borderId="102" xfId="0" applyFont="1" applyFill="1" applyBorder="1">
      <alignment vertical="center"/>
    </xf>
    <xf numFmtId="0" fontId="93" fillId="0" borderId="0" xfId="0" applyFont="1" applyFill="1" applyBorder="1" applyAlignment="1">
      <alignment vertical="center" wrapText="1"/>
    </xf>
    <xf numFmtId="0" fontId="93" fillId="0" borderId="0" xfId="0" applyFont="1" applyFill="1" applyBorder="1">
      <alignment vertical="center"/>
    </xf>
    <xf numFmtId="0" fontId="68" fillId="0" borderId="6" xfId="5" applyFont="1" applyBorder="1" applyAlignment="1" applyProtection="1">
      <alignment horizontal="center" vertical="center" wrapText="1"/>
      <protection locked="0"/>
    </xf>
    <xf numFmtId="195" fontId="68" fillId="0" borderId="6" xfId="5" applyNumberFormat="1" applyFont="1" applyBorder="1" applyAlignment="1">
      <alignment horizontal="center" vertical="center" wrapText="1"/>
    </xf>
    <xf numFmtId="0" fontId="68" fillId="0" borderId="45" xfId="5" applyFont="1" applyBorder="1" applyAlignment="1">
      <alignment horizontal="center" vertical="center" wrapText="1"/>
    </xf>
    <xf numFmtId="0" fontId="68" fillId="0" borderId="139" xfId="5" applyFont="1" applyBorder="1" applyAlignment="1" applyProtection="1">
      <alignment horizontal="center" vertical="center" wrapText="1"/>
      <protection locked="0"/>
    </xf>
    <xf numFmtId="49" fontId="68" fillId="0" borderId="139" xfId="5" applyNumberFormat="1" applyFont="1" applyBorder="1" applyAlignment="1" applyProtection="1">
      <alignment horizontal="center" vertical="center" wrapText="1"/>
      <protection locked="0"/>
    </xf>
    <xf numFmtId="0" fontId="68" fillId="0" borderId="140" xfId="5" applyFont="1" applyBorder="1" applyAlignment="1" applyProtection="1">
      <alignment horizontal="center" vertical="center" wrapText="1"/>
      <protection locked="0"/>
    </xf>
    <xf numFmtId="49" fontId="68" fillId="0" borderId="140" xfId="5" applyNumberFormat="1" applyFont="1" applyBorder="1" applyAlignment="1" applyProtection="1">
      <alignment horizontal="center" vertical="center" wrapText="1"/>
      <protection locked="0"/>
    </xf>
    <xf numFmtId="0" fontId="68" fillId="0" borderId="7" xfId="5" applyFont="1" applyBorder="1" applyAlignment="1" applyProtection="1">
      <alignment horizontal="center" vertical="center" wrapText="1"/>
      <protection locked="0"/>
    </xf>
    <xf numFmtId="0" fontId="68" fillId="0" borderId="146" xfId="5" applyFont="1" applyBorder="1" applyAlignment="1" applyProtection="1">
      <alignment horizontal="center" vertical="center" wrapText="1"/>
      <protection locked="0"/>
    </xf>
    <xf numFmtId="0" fontId="68" fillId="0" borderId="147" xfId="5" applyFont="1" applyBorder="1" applyAlignment="1" applyProtection="1">
      <alignment horizontal="center" vertical="center" wrapText="1"/>
      <protection locked="0"/>
    </xf>
    <xf numFmtId="0" fontId="68" fillId="0" borderId="149" xfId="5" applyFont="1" applyBorder="1" applyAlignment="1" applyProtection="1">
      <alignment horizontal="center" vertical="center" wrapText="1"/>
      <protection locked="0"/>
    </xf>
    <xf numFmtId="0" fontId="68" fillId="0" borderId="142" xfId="5" applyFont="1" applyBorder="1" applyAlignment="1" applyProtection="1">
      <alignment horizontal="center" vertical="center" wrapText="1"/>
      <protection locked="0"/>
    </xf>
    <xf numFmtId="0" fontId="68" fillId="0" borderId="143" xfId="5" applyFont="1" applyBorder="1" applyAlignment="1" applyProtection="1">
      <alignment horizontal="center" vertical="center" wrapText="1"/>
      <protection locked="0"/>
    </xf>
    <xf numFmtId="38" fontId="68" fillId="0" borderId="142" xfId="1" applyFont="1" applyBorder="1" applyAlignment="1" applyProtection="1">
      <alignment horizontal="center" vertical="center" wrapText="1"/>
      <protection locked="0"/>
    </xf>
    <xf numFmtId="38" fontId="68" fillId="0" borderId="143" xfId="1" applyFont="1" applyBorder="1" applyAlignment="1" applyProtection="1">
      <alignment horizontal="center" vertical="center" wrapText="1"/>
      <protection locked="0"/>
    </xf>
    <xf numFmtId="0" fontId="68" fillId="0" borderId="151" xfId="5" applyFont="1" applyBorder="1" applyAlignment="1" applyProtection="1">
      <alignment horizontal="center" vertical="center" wrapText="1"/>
      <protection locked="0"/>
    </xf>
    <xf numFmtId="0" fontId="68" fillId="0" borderId="0" xfId="5" applyFont="1" applyFill="1" applyAlignment="1">
      <alignment horizontal="center" vertical="center" wrapText="1"/>
    </xf>
    <xf numFmtId="49" fontId="68" fillId="0" borderId="0" xfId="5" applyNumberFormat="1" applyFont="1" applyFill="1" applyAlignment="1">
      <alignment horizontal="center" vertical="center" wrapText="1"/>
    </xf>
    <xf numFmtId="0" fontId="68" fillId="0" borderId="0" xfId="5" applyFont="1" applyFill="1" applyBorder="1" applyAlignment="1">
      <alignment horizontal="center" vertical="center" wrapText="1"/>
    </xf>
    <xf numFmtId="0" fontId="72" fillId="0" borderId="0" xfId="5" applyFont="1" applyFill="1" applyAlignment="1">
      <alignment horizontal="center" vertical="center" wrapText="1"/>
    </xf>
    <xf numFmtId="0" fontId="74" fillId="0" borderId="0" xfId="5" applyFont="1" applyFill="1" applyAlignment="1">
      <alignment horizontal="center" vertical="center" wrapText="1"/>
    </xf>
    <xf numFmtId="38" fontId="74" fillId="0" borderId="0" xfId="4" applyFont="1" applyFill="1" applyAlignment="1">
      <alignment horizontal="center" vertical="center" wrapText="1"/>
    </xf>
    <xf numFmtId="0" fontId="74" fillId="0" borderId="0" xfId="5" applyFont="1" applyFill="1" applyAlignment="1">
      <alignment horizontal="center" vertical="center" shrinkToFit="1"/>
    </xf>
    <xf numFmtId="38" fontId="74" fillId="0" borderId="0" xfId="1" applyFont="1" applyFill="1" applyAlignment="1">
      <alignment horizontal="center" vertical="center" wrapText="1"/>
    </xf>
    <xf numFmtId="193" fontId="74" fillId="0" borderId="0" xfId="5" applyNumberFormat="1" applyFont="1" applyFill="1" applyAlignment="1">
      <alignment horizontal="center" vertical="center" textRotation="255" shrinkToFit="1"/>
    </xf>
    <xf numFmtId="193" fontId="74" fillId="0" borderId="0" xfId="5" applyNumberFormat="1" applyFont="1" applyAlignment="1">
      <alignment horizontal="center" vertical="center" textRotation="255" shrinkToFit="1"/>
    </xf>
    <xf numFmtId="193" fontId="72" fillId="0" borderId="0" xfId="5" applyNumberFormat="1" applyFont="1" applyAlignment="1">
      <alignment horizontal="center" vertical="center" textRotation="255" shrinkToFit="1"/>
    </xf>
    <xf numFmtId="193" fontId="68" fillId="0" borderId="6" xfId="5" applyNumberFormat="1" applyFont="1" applyBorder="1" applyAlignment="1" applyProtection="1">
      <alignment horizontal="center" vertical="center" textRotation="255" shrinkToFit="1"/>
      <protection locked="0"/>
    </xf>
    <xf numFmtId="193" fontId="68" fillId="0" borderId="0" xfId="5" applyNumberFormat="1" applyFont="1" applyAlignment="1" applyProtection="1">
      <alignment horizontal="center" vertical="center" textRotation="255" shrinkToFit="1"/>
      <protection locked="0"/>
    </xf>
    <xf numFmtId="193" fontId="68" fillId="0" borderId="147" xfId="5" applyNumberFormat="1" applyFont="1" applyBorder="1" applyAlignment="1" applyProtection="1">
      <alignment horizontal="center" vertical="center" textRotation="255" shrinkToFit="1"/>
      <protection locked="0"/>
    </xf>
    <xf numFmtId="193" fontId="72" fillId="0" borderId="0" xfId="5" applyNumberFormat="1" applyFont="1" applyFill="1" applyAlignment="1">
      <alignment horizontal="center" vertical="center" textRotation="255" shrinkToFit="1"/>
    </xf>
    <xf numFmtId="193" fontId="68" fillId="0" borderId="0" xfId="5" applyNumberFormat="1" applyFont="1" applyAlignment="1">
      <alignment horizontal="center" vertical="center" textRotation="255" shrinkToFit="1"/>
    </xf>
    <xf numFmtId="0" fontId="108" fillId="0" borderId="0" xfId="5" applyFont="1" applyAlignment="1">
      <alignment horizontal="center" vertical="center" wrapText="1"/>
    </xf>
    <xf numFmtId="184" fontId="58" fillId="0" borderId="6" xfId="5" applyNumberFormat="1" applyFont="1" applyBorder="1" applyAlignment="1" applyProtection="1">
      <alignment horizontal="right" vertical="center" wrapText="1"/>
    </xf>
    <xf numFmtId="194" fontId="58" fillId="0" borderId="6" xfId="5" applyNumberFormat="1" applyFont="1" applyBorder="1" applyAlignment="1" applyProtection="1">
      <alignment horizontal="right" vertical="center" wrapText="1"/>
    </xf>
    <xf numFmtId="38" fontId="58" fillId="0" borderId="6" xfId="4" applyFont="1" applyBorder="1" applyAlignment="1" applyProtection="1">
      <alignment horizontal="right" vertical="center" wrapText="1"/>
    </xf>
    <xf numFmtId="184" fontId="58" fillId="0" borderId="149" xfId="5" applyNumberFormat="1" applyFont="1" applyBorder="1" applyAlignment="1" applyProtection="1">
      <alignment horizontal="right" vertical="center" wrapText="1"/>
    </xf>
    <xf numFmtId="194" fontId="58" fillId="0" borderId="149" xfId="5" applyNumberFormat="1" applyFont="1" applyBorder="1" applyAlignment="1" applyProtection="1">
      <alignment horizontal="right" vertical="center" wrapText="1"/>
    </xf>
    <xf numFmtId="38" fontId="58" fillId="0" borderId="149" xfId="4" applyFont="1" applyBorder="1" applyAlignment="1" applyProtection="1">
      <alignment horizontal="right" vertical="center" wrapText="1"/>
    </xf>
    <xf numFmtId="0" fontId="58" fillId="0" borderId="139" xfId="5" applyFont="1" applyBorder="1" applyAlignment="1" applyProtection="1">
      <alignment horizontal="center" vertical="center" wrapText="1"/>
      <protection locked="0"/>
    </xf>
    <xf numFmtId="184" fontId="58" fillId="0" borderId="139" xfId="5" applyNumberFormat="1" applyFont="1" applyBorder="1" applyAlignment="1" applyProtection="1">
      <alignment horizontal="right" vertical="center" wrapText="1"/>
      <protection locked="0"/>
    </xf>
    <xf numFmtId="0" fontId="58" fillId="0" borderId="140" xfId="5" applyFont="1" applyBorder="1" applyAlignment="1" applyProtection="1">
      <alignment horizontal="center" vertical="center" wrapText="1"/>
      <protection locked="0"/>
    </xf>
    <xf numFmtId="184" fontId="58" fillId="0" borderId="140" xfId="5" applyNumberFormat="1" applyFont="1" applyBorder="1" applyAlignment="1" applyProtection="1">
      <alignment horizontal="right" vertical="center" wrapText="1"/>
      <protection locked="0"/>
    </xf>
    <xf numFmtId="0" fontId="58" fillId="0" borderId="0" xfId="5" applyFont="1" applyAlignment="1" applyProtection="1">
      <alignment horizontal="center" vertical="center" wrapText="1"/>
      <protection locked="0"/>
    </xf>
    <xf numFmtId="206" fontId="12" fillId="0" borderId="14" xfId="0" applyNumberFormat="1" applyFont="1" applyBorder="1" applyAlignment="1" applyProtection="1">
      <alignment horizontal="left" vertical="center" indent="1"/>
      <protection locked="0"/>
    </xf>
    <xf numFmtId="0" fontId="79" fillId="0" borderId="0" xfId="22" applyFont="1" applyFill="1" applyBorder="1" applyAlignment="1">
      <alignment vertical="center"/>
    </xf>
    <xf numFmtId="0" fontId="58" fillId="0" borderId="0" xfId="22" applyFont="1" applyFill="1" applyBorder="1">
      <alignment vertical="center"/>
    </xf>
    <xf numFmtId="49" fontId="90" fillId="0" borderId="0" xfId="9" applyNumberFormat="1" applyFont="1" applyFill="1" applyBorder="1" applyAlignment="1" applyProtection="1">
      <alignment vertical="center" shrinkToFit="1"/>
      <protection locked="0"/>
    </xf>
    <xf numFmtId="0" fontId="58" fillId="0" borderId="0" xfId="22" applyFont="1" applyFill="1" applyBorder="1" applyAlignment="1">
      <alignment horizontal="center" vertical="center"/>
    </xf>
    <xf numFmtId="0" fontId="110" fillId="0" borderId="0" xfId="2" applyFont="1" applyBorder="1" applyAlignment="1">
      <alignment vertical="center"/>
    </xf>
    <xf numFmtId="0" fontId="114" fillId="0" borderId="0" xfId="22" applyFont="1" applyBorder="1">
      <alignment vertical="center"/>
    </xf>
    <xf numFmtId="0" fontId="95" fillId="0" borderId="0" xfId="2" applyFont="1" applyBorder="1" applyAlignment="1">
      <alignment vertical="center"/>
    </xf>
    <xf numFmtId="0" fontId="42" fillId="0" borderId="0" xfId="22" applyFont="1" applyBorder="1">
      <alignment vertical="center"/>
    </xf>
    <xf numFmtId="0" fontId="77" fillId="10" borderId="7" xfId="22" applyFont="1" applyFill="1" applyBorder="1" applyAlignment="1">
      <alignment horizontal="center" vertical="center"/>
    </xf>
    <xf numFmtId="0" fontId="77" fillId="10" borderId="6" xfId="22" applyFont="1" applyFill="1" applyBorder="1" applyAlignment="1">
      <alignment horizontal="center" vertical="center"/>
    </xf>
    <xf numFmtId="0" fontId="111" fillId="0" borderId="0" xfId="2" applyFont="1" applyBorder="1" applyAlignment="1">
      <alignment vertical="center"/>
    </xf>
    <xf numFmtId="0" fontId="111" fillId="0" borderId="0" xfId="2" applyFont="1" applyAlignment="1">
      <alignment vertical="center"/>
    </xf>
    <xf numFmtId="38" fontId="40" fillId="0" borderId="0" xfId="1" applyFont="1" applyFill="1">
      <alignment vertical="center"/>
    </xf>
    <xf numFmtId="38" fontId="51" fillId="0" borderId="6" xfId="1" applyFont="1" applyBorder="1">
      <alignment vertical="center"/>
    </xf>
    <xf numFmtId="38" fontId="51" fillId="0" borderId="71" xfId="1" applyFont="1" applyBorder="1">
      <alignment vertical="center"/>
    </xf>
    <xf numFmtId="38" fontId="51" fillId="0" borderId="44" xfId="1" applyFont="1" applyBorder="1">
      <alignment vertical="center"/>
    </xf>
    <xf numFmtId="38" fontId="51" fillId="0" borderId="6" xfId="1" applyFont="1" applyFill="1" applyBorder="1">
      <alignment vertical="center"/>
    </xf>
    <xf numFmtId="0" fontId="21" fillId="0" borderId="118" xfId="0" applyFont="1" applyBorder="1">
      <alignment vertical="center"/>
    </xf>
    <xf numFmtId="0" fontId="30" fillId="0" borderId="0" xfId="0" applyFont="1">
      <alignment vertical="center"/>
    </xf>
    <xf numFmtId="0" fontId="30" fillId="0" borderId="6" xfId="0" applyFont="1" applyBorder="1" applyAlignment="1">
      <alignment horizontal="center" vertical="center"/>
    </xf>
    <xf numFmtId="200" fontId="68" fillId="0" borderId="0" xfId="5" applyNumberFormat="1" applyFont="1" applyFill="1" applyAlignment="1">
      <alignment horizontal="center" vertical="center" wrapText="1"/>
    </xf>
    <xf numFmtId="200" fontId="68" fillId="0" borderId="0" xfId="5" applyNumberFormat="1" applyFont="1" applyAlignment="1">
      <alignment horizontal="center" vertical="center" wrapText="1"/>
    </xf>
    <xf numFmtId="200" fontId="68" fillId="0" borderId="139" xfId="5" applyNumberFormat="1" applyFont="1" applyBorder="1" applyAlignment="1" applyProtection="1">
      <alignment horizontal="center" vertical="center" wrapText="1"/>
      <protection locked="0"/>
    </xf>
    <xf numFmtId="200" fontId="68" fillId="0" borderId="140" xfId="5" applyNumberFormat="1" applyFont="1" applyBorder="1" applyAlignment="1" applyProtection="1">
      <alignment horizontal="center" vertical="center" wrapText="1"/>
      <protection locked="0"/>
    </xf>
    <xf numFmtId="200" fontId="68" fillId="0" borderId="0" xfId="5" applyNumberFormat="1" applyFont="1" applyAlignment="1" applyProtection="1">
      <alignment horizontal="center" vertical="center" wrapText="1"/>
      <protection locked="0"/>
    </xf>
    <xf numFmtId="0" fontId="30" fillId="0" borderId="0" xfId="0" applyFont="1" applyAlignment="1" applyProtection="1">
      <alignment vertical="center" wrapText="1"/>
    </xf>
    <xf numFmtId="38" fontId="59" fillId="0" borderId="9" xfId="1" applyFont="1" applyBorder="1" applyAlignment="1">
      <alignment vertical="center"/>
    </xf>
    <xf numFmtId="38" fontId="51" fillId="0" borderId="6" xfId="1" applyFont="1" applyBorder="1" applyAlignment="1">
      <alignment horizontal="right" vertical="center"/>
    </xf>
    <xf numFmtId="38" fontId="51" fillId="0" borderId="71" xfId="1" applyFont="1" applyBorder="1" applyAlignment="1">
      <alignment horizontal="right" vertical="center"/>
    </xf>
    <xf numFmtId="38" fontId="51" fillId="0" borderId="44" xfId="1" applyFont="1" applyBorder="1" applyAlignment="1">
      <alignment horizontal="right" vertical="center"/>
    </xf>
    <xf numFmtId="0" fontId="12" fillId="0" borderId="23" xfId="0" applyFont="1" applyFill="1" applyBorder="1">
      <alignment vertical="center"/>
    </xf>
    <xf numFmtId="0" fontId="12" fillId="0" borderId="0" xfId="0" applyFont="1" applyFill="1">
      <alignment vertical="center"/>
    </xf>
    <xf numFmtId="0" fontId="79" fillId="0" borderId="0" xfId="5" applyFont="1" applyAlignment="1">
      <alignment horizontal="center" vertical="center" wrapText="1"/>
    </xf>
    <xf numFmtId="0" fontId="114" fillId="0" borderId="0" xfId="5" applyFont="1" applyAlignment="1">
      <alignment horizontal="center" vertical="center" wrapText="1"/>
    </xf>
    <xf numFmtId="0" fontId="84" fillId="0" borderId="0" xfId="2" applyFont="1" applyBorder="1" applyAlignment="1">
      <alignment vertical="center"/>
    </xf>
    <xf numFmtId="0" fontId="119" fillId="0" borderId="0" xfId="2" applyFont="1" applyFill="1" applyAlignment="1">
      <alignment vertical="center"/>
    </xf>
    <xf numFmtId="0" fontId="84" fillId="0" borderId="0" xfId="2" applyFont="1" applyAlignment="1">
      <alignment vertical="center" shrinkToFit="1"/>
    </xf>
    <xf numFmtId="0" fontId="84" fillId="0" borderId="0" xfId="2" applyFont="1" applyAlignment="1">
      <alignment vertical="center"/>
    </xf>
    <xf numFmtId="0" fontId="84" fillId="0" borderId="0" xfId="2" applyFont="1" applyAlignment="1">
      <alignment horizontal="center" vertical="center"/>
    </xf>
    <xf numFmtId="202" fontId="84" fillId="0" borderId="0" xfId="2" applyNumberFormat="1" applyFont="1" applyAlignment="1">
      <alignment vertical="center"/>
    </xf>
    <xf numFmtId="202" fontId="84" fillId="0" borderId="0" xfId="2" applyNumberFormat="1" applyFont="1" applyAlignment="1">
      <alignment horizontal="center" vertical="center"/>
    </xf>
    <xf numFmtId="0" fontId="95" fillId="0" borderId="53" xfId="2" applyFont="1" applyBorder="1" applyAlignment="1" applyProtection="1">
      <alignment vertical="center" shrinkToFit="1"/>
      <protection locked="0"/>
    </xf>
    <xf numFmtId="0" fontId="95" fillId="0" borderId="130" xfId="2" applyFont="1" applyBorder="1" applyAlignment="1" applyProtection="1">
      <alignment vertical="center" shrinkToFit="1"/>
      <protection locked="0"/>
    </xf>
    <xf numFmtId="202" fontId="106" fillId="17" borderId="6" xfId="2" applyNumberFormat="1" applyFont="1" applyFill="1" applyBorder="1" applyAlignment="1" applyProtection="1">
      <alignment vertical="center" shrinkToFit="1"/>
      <protection locked="0"/>
    </xf>
    <xf numFmtId="202" fontId="106" fillId="17" borderId="71" xfId="2" applyNumberFormat="1" applyFont="1" applyFill="1" applyBorder="1" applyAlignment="1" applyProtection="1">
      <alignment vertical="center" shrinkToFit="1"/>
      <protection locked="0"/>
    </xf>
    <xf numFmtId="0" fontId="95" fillId="0" borderId="52" xfId="2" applyFont="1" applyBorder="1" applyAlignment="1" applyProtection="1">
      <alignment vertical="center" shrinkToFit="1"/>
      <protection locked="0"/>
    </xf>
    <xf numFmtId="203" fontId="95" fillId="0" borderId="86" xfId="2" applyNumberFormat="1" applyFont="1" applyBorder="1" applyAlignment="1" applyProtection="1">
      <alignment horizontal="center" vertical="center" shrinkToFit="1"/>
      <protection locked="0"/>
    </xf>
    <xf numFmtId="202" fontId="106" fillId="0" borderId="54" xfId="2" applyNumberFormat="1" applyFont="1" applyBorder="1" applyAlignment="1" applyProtection="1">
      <alignment vertical="center" shrinkToFit="1"/>
      <protection locked="0"/>
    </xf>
    <xf numFmtId="202" fontId="106" fillId="18" borderId="6" xfId="2" applyNumberFormat="1" applyFont="1" applyFill="1" applyBorder="1" applyAlignment="1" applyProtection="1">
      <alignment vertical="center" shrinkToFit="1"/>
      <protection locked="0"/>
    </xf>
    <xf numFmtId="0" fontId="95" fillId="0" borderId="133" xfId="2" applyFont="1" applyBorder="1" applyAlignment="1" applyProtection="1">
      <alignment vertical="center" shrinkToFit="1"/>
      <protection locked="0"/>
    </xf>
    <xf numFmtId="203" fontId="95" fillId="0" borderId="132" xfId="2" applyNumberFormat="1" applyFont="1" applyBorder="1" applyAlignment="1" applyProtection="1">
      <alignment horizontal="center" vertical="center" shrinkToFit="1"/>
      <protection locked="0"/>
    </xf>
    <xf numFmtId="202" fontId="106" fillId="0" borderId="131" xfId="2" applyNumberFormat="1" applyFont="1" applyBorder="1" applyAlignment="1" applyProtection="1">
      <alignment vertical="center" shrinkToFit="1"/>
      <protection locked="0"/>
    </xf>
    <xf numFmtId="202" fontId="106" fillId="18" borderId="71" xfId="2" applyNumberFormat="1" applyFont="1" applyFill="1" applyBorder="1" applyAlignment="1" applyProtection="1">
      <alignment vertical="center" shrinkToFit="1"/>
      <protection locked="0"/>
    </xf>
    <xf numFmtId="0" fontId="90" fillId="0" borderId="52" xfId="2" applyFont="1" applyBorder="1" applyAlignment="1" applyProtection="1">
      <alignment horizontal="left" vertical="center" shrinkToFit="1"/>
      <protection locked="0"/>
    </xf>
    <xf numFmtId="0" fontId="90" fillId="0" borderId="127" xfId="2" applyFont="1" applyBorder="1" applyAlignment="1" applyProtection="1">
      <alignment vertical="center" shrinkToFit="1"/>
      <protection locked="0"/>
    </xf>
    <xf numFmtId="203" fontId="90" fillId="0" borderId="86" xfId="2" applyNumberFormat="1" applyFont="1" applyBorder="1" applyAlignment="1" applyProtection="1">
      <alignment horizontal="center" vertical="center" shrinkToFit="1"/>
      <protection locked="0"/>
    </xf>
    <xf numFmtId="202" fontId="90" fillId="0" borderId="54" xfId="2" applyNumberFormat="1" applyFont="1" applyBorder="1" applyAlignment="1" applyProtection="1">
      <alignment vertical="center" shrinkToFit="1"/>
      <protection locked="0"/>
    </xf>
    <xf numFmtId="202" fontId="90" fillId="18" borderId="6" xfId="2" applyNumberFormat="1" applyFont="1" applyFill="1" applyBorder="1" applyAlignment="1" applyProtection="1">
      <alignment vertical="center" shrinkToFit="1"/>
      <protection locked="0"/>
    </xf>
    <xf numFmtId="0" fontId="90" fillId="0" borderId="52" xfId="2" applyFont="1" applyBorder="1" applyAlignment="1" applyProtection="1">
      <alignment horizontal="right" vertical="center" shrinkToFit="1"/>
      <protection locked="0"/>
    </xf>
    <xf numFmtId="0" fontId="90" fillId="0" borderId="125" xfId="2" applyFont="1" applyBorder="1" applyAlignment="1" applyProtection="1">
      <alignment horizontal="right" vertical="center" shrinkToFit="1"/>
      <protection locked="0"/>
    </xf>
    <xf numFmtId="0" fontId="90" fillId="0" borderId="125" xfId="2" applyFont="1" applyBorder="1" applyAlignment="1" applyProtection="1">
      <alignment vertical="center" shrinkToFit="1"/>
      <protection locked="0"/>
    </xf>
    <xf numFmtId="0" fontId="90" fillId="0" borderId="87" xfId="2" applyFont="1" applyBorder="1" applyAlignment="1" applyProtection="1">
      <alignment horizontal="right" vertical="center" shrinkToFit="1"/>
      <protection locked="0"/>
    </xf>
    <xf numFmtId="0" fontId="90" fillId="0" borderId="124" xfId="2" applyFont="1" applyBorder="1" applyAlignment="1" applyProtection="1">
      <alignment vertical="center" shrinkToFit="1"/>
      <protection locked="0"/>
    </xf>
    <xf numFmtId="203" fontId="90" fillId="0" borderId="88" xfId="2" applyNumberFormat="1" applyFont="1" applyBorder="1" applyAlignment="1" applyProtection="1">
      <alignment horizontal="center" vertical="center" shrinkToFit="1"/>
      <protection locked="0"/>
    </xf>
    <xf numFmtId="202" fontId="90" fillId="0" borderId="81" xfId="2" applyNumberFormat="1" applyFont="1" applyBorder="1" applyAlignment="1" applyProtection="1">
      <alignment vertical="center" shrinkToFit="1"/>
      <protection locked="0"/>
    </xf>
    <xf numFmtId="202" fontId="90" fillId="18" borderId="43" xfId="2" applyNumberFormat="1" applyFont="1" applyFill="1" applyBorder="1" applyAlignment="1" applyProtection="1">
      <alignment vertical="center" shrinkToFit="1"/>
      <protection locked="0"/>
    </xf>
    <xf numFmtId="202" fontId="90" fillId="17" borderId="6" xfId="2" applyNumberFormat="1" applyFont="1" applyFill="1" applyBorder="1" applyAlignment="1" applyProtection="1">
      <alignment vertical="center" shrinkToFit="1"/>
      <protection locked="0"/>
    </xf>
    <xf numFmtId="202" fontId="90" fillId="17" borderId="43" xfId="2" applyNumberFormat="1" applyFont="1" applyFill="1" applyBorder="1" applyAlignment="1" applyProtection="1">
      <alignment vertical="center" shrinkToFit="1"/>
      <protection locked="0"/>
    </xf>
    <xf numFmtId="0" fontId="90" fillId="0" borderId="53" xfId="2" applyFont="1" applyBorder="1" applyAlignment="1" applyProtection="1">
      <alignment vertical="center" shrinkToFit="1"/>
      <protection locked="0"/>
    </xf>
    <xf numFmtId="0" fontId="90" fillId="0" borderId="89" xfId="2" applyFont="1" applyBorder="1" applyAlignment="1" applyProtection="1">
      <alignment vertical="center" shrinkToFit="1"/>
      <protection locked="0"/>
    </xf>
    <xf numFmtId="205" fontId="68" fillId="0" borderId="142" xfId="5" applyNumberFormat="1" applyFont="1" applyBorder="1" applyAlignment="1" applyProtection="1">
      <alignment horizontal="right" vertical="center" wrapText="1" indent="1"/>
      <protection locked="0"/>
    </xf>
    <xf numFmtId="205" fontId="68" fillId="0" borderId="143" xfId="5" applyNumberFormat="1" applyFont="1" applyBorder="1" applyAlignment="1" applyProtection="1">
      <alignment horizontal="right" vertical="center" wrapText="1" indent="1"/>
      <protection locked="0"/>
    </xf>
    <xf numFmtId="205" fontId="68" fillId="0" borderId="0" xfId="5" applyNumberFormat="1" applyFont="1" applyAlignment="1" applyProtection="1">
      <alignment horizontal="right" vertical="center" wrapText="1" indent="1"/>
      <protection locked="0"/>
    </xf>
    <xf numFmtId="0" fontId="30" fillId="0" borderId="8" xfId="0" applyFont="1" applyBorder="1" applyAlignment="1" applyProtection="1">
      <alignment horizontal="right" vertical="center"/>
    </xf>
    <xf numFmtId="0" fontId="36" fillId="0" borderId="0" xfId="22" applyFont="1">
      <alignment vertical="center"/>
    </xf>
    <xf numFmtId="0" fontId="36" fillId="10" borderId="6" xfId="22" applyFont="1" applyFill="1" applyBorder="1" applyAlignment="1">
      <alignment horizontal="center" vertical="center"/>
    </xf>
    <xf numFmtId="0" fontId="122" fillId="0" borderId="6" xfId="22" applyFont="1" applyBorder="1" applyAlignment="1" applyProtection="1">
      <alignment horizontal="center" vertical="center"/>
      <protection locked="0"/>
    </xf>
    <xf numFmtId="0" fontId="36" fillId="0" borderId="0" xfId="22" applyFont="1" applyAlignment="1">
      <alignment horizontal="center" vertical="center"/>
    </xf>
    <xf numFmtId="0" fontId="36" fillId="10" borderId="6" xfId="22" applyFont="1" applyFill="1" applyBorder="1" applyAlignment="1">
      <alignment horizontal="center" vertical="center" wrapText="1"/>
    </xf>
    <xf numFmtId="0" fontId="36" fillId="0" borderId="6" xfId="22" applyFont="1" applyBorder="1" applyAlignment="1">
      <alignment horizontal="left" vertical="center"/>
    </xf>
    <xf numFmtId="0" fontId="36" fillId="0" borderId="6" xfId="22" applyFont="1" applyBorder="1" applyAlignment="1">
      <alignment vertical="center" wrapText="1"/>
    </xf>
    <xf numFmtId="0" fontId="36" fillId="0" borderId="6" xfId="22" applyFont="1" applyBorder="1" applyAlignment="1">
      <alignment horizontal="left" vertical="center" wrapText="1"/>
    </xf>
    <xf numFmtId="0" fontId="36" fillId="0" borderId="6" xfId="22" applyFont="1" applyBorder="1" applyAlignment="1">
      <alignment horizontal="left" vertical="center" shrinkToFit="1"/>
    </xf>
    <xf numFmtId="0" fontId="36" fillId="0" borderId="6" xfId="22" applyFont="1" applyBorder="1" applyAlignment="1">
      <alignment horizontal="left" vertical="center" wrapText="1" shrinkToFit="1"/>
    </xf>
    <xf numFmtId="0" fontId="36" fillId="0" borderId="44" xfId="22" applyFont="1" applyBorder="1" applyAlignment="1">
      <alignment horizontal="left" vertical="center" wrapText="1"/>
    </xf>
    <xf numFmtId="0" fontId="36" fillId="0" borderId="0" xfId="22" applyFont="1" applyAlignment="1">
      <alignment horizontal="left" vertical="center"/>
    </xf>
    <xf numFmtId="0" fontId="36" fillId="0" borderId="0" xfId="22" applyFont="1" applyAlignment="1">
      <alignment vertical="center" wrapText="1"/>
    </xf>
    <xf numFmtId="0" fontId="125" fillId="0" borderId="0" xfId="22" applyFont="1" applyAlignment="1">
      <alignment horizontal="left" vertical="center"/>
    </xf>
    <xf numFmtId="0" fontId="12" fillId="0" borderId="40" xfId="0" applyFont="1" applyFill="1" applyBorder="1" applyAlignment="1">
      <alignment horizontal="center" vertical="center" wrapText="1"/>
    </xf>
    <xf numFmtId="0" fontId="12" fillId="0" borderId="39" xfId="0" applyFont="1" applyFill="1" applyBorder="1" applyAlignment="1">
      <alignment horizontal="left" vertical="center"/>
    </xf>
    <xf numFmtId="0" fontId="12" fillId="0" borderId="0" xfId="0" applyFont="1" applyFill="1" applyBorder="1" applyAlignment="1">
      <alignment horizontal="left" vertical="center"/>
    </xf>
    <xf numFmtId="0" fontId="126" fillId="0" borderId="0" xfId="0" applyFont="1" applyAlignment="1">
      <alignment horizontal="right" vertical="center"/>
    </xf>
    <xf numFmtId="193" fontId="127" fillId="0" borderId="0" xfId="5" applyNumberFormat="1" applyFont="1" applyFill="1" applyAlignment="1">
      <alignment horizontal="right" vertical="center"/>
    </xf>
    <xf numFmtId="0" fontId="30" fillId="0" borderId="35" xfId="0" applyFont="1" applyBorder="1" applyProtection="1">
      <alignment vertical="center"/>
      <protection locked="0"/>
    </xf>
    <xf numFmtId="0" fontId="30" fillId="0" borderId="36" xfId="0" applyFont="1" applyBorder="1" applyProtection="1">
      <alignment vertical="center"/>
      <protection locked="0"/>
    </xf>
    <xf numFmtId="0" fontId="30" fillId="0" borderId="37" xfId="0" applyFont="1" applyBorder="1" applyProtection="1">
      <alignment vertical="center"/>
      <protection locked="0"/>
    </xf>
    <xf numFmtId="0" fontId="30" fillId="0" borderId="39" xfId="0" applyFont="1" applyBorder="1" applyProtection="1">
      <alignment vertical="center"/>
      <protection locked="0"/>
    </xf>
    <xf numFmtId="0" fontId="30" fillId="0" borderId="0" xfId="0" applyFont="1" applyBorder="1" applyProtection="1">
      <alignment vertical="center"/>
      <protection locked="0"/>
    </xf>
    <xf numFmtId="0" fontId="30" fillId="0" borderId="40" xfId="0" applyFont="1" applyBorder="1" applyProtection="1">
      <alignment vertical="center"/>
      <protection locked="0"/>
    </xf>
    <xf numFmtId="0" fontId="30" fillId="0" borderId="41" xfId="0" applyFont="1" applyBorder="1" applyProtection="1">
      <alignment vertical="center"/>
      <protection locked="0"/>
    </xf>
    <xf numFmtId="0" fontId="30" fillId="0" borderId="38" xfId="0" applyFont="1" applyBorder="1" applyProtection="1">
      <alignment vertical="center"/>
      <protection locked="0"/>
    </xf>
    <xf numFmtId="0" fontId="30" fillId="0" borderId="42" xfId="0" applyFont="1" applyBorder="1" applyProtection="1">
      <alignment vertical="center"/>
      <protection locked="0"/>
    </xf>
    <xf numFmtId="38" fontId="129" fillId="0" borderId="0" xfId="1" applyFont="1" applyAlignment="1">
      <alignment horizontal="right" vertical="top"/>
    </xf>
    <xf numFmtId="0" fontId="13" fillId="0" borderId="0" xfId="0" applyFont="1">
      <alignment vertical="center"/>
    </xf>
    <xf numFmtId="0" fontId="92" fillId="0" borderId="0" xfId="0" applyFont="1">
      <alignment vertical="center"/>
    </xf>
    <xf numFmtId="0" fontId="130" fillId="0" borderId="0" xfId="0" applyFont="1">
      <alignment vertical="center"/>
    </xf>
    <xf numFmtId="0" fontId="101" fillId="0" borderId="102" xfId="0" applyFont="1" applyBorder="1">
      <alignment vertical="center"/>
    </xf>
    <xf numFmtId="0" fontId="96" fillId="0" borderId="0" xfId="0" applyFont="1">
      <alignment vertical="center"/>
    </xf>
    <xf numFmtId="49" fontId="96" fillId="0" borderId="0" xfId="0" applyNumberFormat="1" applyFont="1">
      <alignment vertical="center"/>
    </xf>
    <xf numFmtId="0" fontId="30" fillId="0" borderId="6" xfId="0" applyFont="1" applyBorder="1" applyAlignment="1" applyProtection="1">
      <alignment horizontal="center" vertical="center"/>
    </xf>
    <xf numFmtId="0" fontId="39" fillId="0" borderId="0" xfId="0" applyFont="1" applyProtection="1">
      <alignment vertical="center"/>
    </xf>
    <xf numFmtId="0" fontId="39" fillId="0" borderId="6" xfId="0" applyNumberFormat="1" applyFont="1" applyBorder="1" applyAlignment="1" applyProtection="1">
      <alignment horizontal="center" vertical="center" shrinkToFit="1"/>
      <protection locked="0"/>
    </xf>
    <xf numFmtId="207" fontId="39" fillId="0" borderId="6" xfId="0" applyNumberFormat="1" applyFont="1" applyFill="1" applyBorder="1" applyAlignment="1" applyProtection="1">
      <alignment horizontal="center" vertical="center" shrinkToFit="1"/>
      <protection locked="0"/>
    </xf>
    <xf numFmtId="0" fontId="39" fillId="0" borderId="0" xfId="0" applyFont="1" applyProtection="1">
      <alignment vertical="center"/>
    </xf>
    <xf numFmtId="0" fontId="30" fillId="0" borderId="0" xfId="0" applyFont="1">
      <alignment vertical="center"/>
    </xf>
    <xf numFmtId="0" fontId="92" fillId="0" borderId="40" xfId="0" applyFont="1" applyBorder="1" applyAlignment="1">
      <alignment vertical="center" wrapText="1"/>
    </xf>
    <xf numFmtId="0" fontId="132" fillId="0" borderId="6" xfId="22" applyFont="1" applyBorder="1" applyAlignment="1">
      <alignment vertical="center" wrapText="1"/>
    </xf>
    <xf numFmtId="0" fontId="13" fillId="0" borderId="0" xfId="0" applyFont="1" applyAlignment="1">
      <alignment vertical="center"/>
    </xf>
    <xf numFmtId="0" fontId="30" fillId="0" borderId="0" xfId="0" applyFont="1" applyBorder="1" applyAlignment="1" applyProtection="1">
      <alignment horizontal="center" vertical="center"/>
    </xf>
    <xf numFmtId="0" fontId="30" fillId="0" borderId="0" xfId="0" applyFont="1" applyBorder="1" applyAlignment="1" applyProtection="1">
      <alignment horizontal="left" vertical="center" indent="1" shrinkToFit="1"/>
    </xf>
    <xf numFmtId="0" fontId="30" fillId="0" borderId="0" xfId="0" applyFont="1" applyBorder="1" applyAlignment="1" applyProtection="1">
      <alignment horizontal="center" vertical="center" wrapText="1"/>
    </xf>
    <xf numFmtId="0" fontId="134" fillId="0" borderId="0" xfId="0" applyFont="1" applyBorder="1" applyAlignment="1">
      <alignment vertical="center" shrinkToFit="1"/>
    </xf>
    <xf numFmtId="0" fontId="82" fillId="0" borderId="0" xfId="0" applyFont="1" applyBorder="1">
      <alignment vertical="center"/>
    </xf>
    <xf numFmtId="0" fontId="82" fillId="0" borderId="0" xfId="0" applyFont="1" applyBorder="1">
      <alignment vertical="center"/>
    </xf>
    <xf numFmtId="0" fontId="136" fillId="0" borderId="0" xfId="0" applyFont="1" applyBorder="1" applyAlignment="1">
      <alignment vertical="center" shrinkToFit="1"/>
    </xf>
    <xf numFmtId="0" fontId="82" fillId="0" borderId="0" xfId="0" applyFont="1" applyBorder="1" applyAlignment="1">
      <alignment vertical="center"/>
    </xf>
    <xf numFmtId="0" fontId="82" fillId="0" borderId="0" xfId="0" applyFont="1" applyBorder="1" applyAlignment="1">
      <alignment horizontal="right" vertical="center"/>
    </xf>
    <xf numFmtId="0" fontId="82" fillId="0" borderId="9" xfId="0" applyFont="1" applyBorder="1" applyAlignment="1">
      <alignment horizontal="right" vertical="center"/>
    </xf>
    <xf numFmtId="0" fontId="82" fillId="0" borderId="8" xfId="0" applyFont="1" applyBorder="1" applyProtection="1">
      <alignment vertical="center"/>
      <protection locked="0"/>
    </xf>
    <xf numFmtId="0" fontId="82" fillId="3" borderId="7" xfId="0" applyFont="1" applyFill="1" applyBorder="1" applyAlignment="1">
      <alignment horizontal="center" vertical="center"/>
    </xf>
    <xf numFmtId="0" fontId="137" fillId="0" borderId="0" xfId="0" applyFont="1" applyBorder="1" applyAlignment="1">
      <alignment vertical="center" shrinkToFit="1"/>
    </xf>
    <xf numFmtId="0" fontId="82" fillId="0" borderId="8" xfId="0" applyFont="1" applyBorder="1">
      <alignment vertical="center"/>
    </xf>
    <xf numFmtId="0" fontId="82" fillId="0" borderId="35" xfId="0" applyFont="1" applyBorder="1" applyAlignment="1" applyProtection="1">
      <alignment horizontal="right" vertical="center"/>
      <protection locked="0"/>
    </xf>
    <xf numFmtId="0" fontId="82" fillId="0" borderId="36" xfId="0" applyFont="1" applyBorder="1" applyAlignment="1" applyProtection="1">
      <alignment horizontal="right" vertical="center"/>
      <protection locked="0"/>
    </xf>
    <xf numFmtId="0" fontId="82" fillId="0" borderId="39" xfId="0" applyFont="1" applyBorder="1" applyAlignment="1" applyProtection="1">
      <alignment horizontal="right" vertical="center"/>
      <protection locked="0"/>
    </xf>
    <xf numFmtId="0" fontId="139" fillId="0" borderId="0" xfId="0" applyFont="1" applyBorder="1" applyAlignment="1">
      <alignment vertical="center"/>
    </xf>
    <xf numFmtId="0" fontId="103" fillId="0" borderId="6" xfId="0" applyFont="1" applyBorder="1" applyAlignment="1" applyProtection="1">
      <alignment horizontal="center" vertical="center" shrinkToFit="1"/>
      <protection locked="0"/>
    </xf>
    <xf numFmtId="0" fontId="103" fillId="0" borderId="6" xfId="0" applyFont="1" applyBorder="1" applyAlignment="1" applyProtection="1">
      <alignment horizontal="center" vertical="center"/>
      <protection locked="0"/>
    </xf>
    <xf numFmtId="0" fontId="82" fillId="0" borderId="7" xfId="0" applyFont="1" applyBorder="1" applyProtection="1">
      <alignment vertical="center"/>
      <protection locked="0"/>
    </xf>
    <xf numFmtId="0" fontId="82" fillId="0" borderId="9" xfId="0" applyFont="1" applyBorder="1">
      <alignment vertical="center"/>
    </xf>
    <xf numFmtId="0" fontId="139" fillId="0" borderId="0" xfId="0" applyFont="1" applyBorder="1">
      <alignment vertical="center"/>
    </xf>
    <xf numFmtId="189" fontId="82" fillId="0" borderId="7" xfId="0" applyNumberFormat="1" applyFont="1" applyBorder="1">
      <alignment vertical="center"/>
    </xf>
    <xf numFmtId="0" fontId="82" fillId="3" borderId="58" xfId="0" applyFont="1" applyFill="1" applyBorder="1" applyAlignment="1">
      <alignment horizontal="center" vertical="center"/>
    </xf>
    <xf numFmtId="0" fontId="103" fillId="0" borderId="6" xfId="0" applyFont="1" applyBorder="1" applyAlignment="1" applyProtection="1">
      <alignment vertical="center" shrinkToFit="1"/>
      <protection locked="0"/>
    </xf>
    <xf numFmtId="0" fontId="82" fillId="0" borderId="0" xfId="0" applyFont="1" applyFill="1" applyBorder="1">
      <alignment vertical="center"/>
    </xf>
    <xf numFmtId="0" fontId="39" fillId="0" borderId="6" xfId="0" applyNumberFormat="1" applyFont="1" applyBorder="1" applyAlignment="1" applyProtection="1">
      <alignment horizontal="left" vertical="center" shrinkToFit="1"/>
      <protection locked="0"/>
    </xf>
    <xf numFmtId="0" fontId="39" fillId="0" borderId="0" xfId="0" applyFont="1" applyProtection="1">
      <alignment vertical="center"/>
    </xf>
    <xf numFmtId="0" fontId="82" fillId="0" borderId="0" xfId="0" applyFont="1" applyFill="1" applyBorder="1" applyProtection="1">
      <alignment vertical="center"/>
    </xf>
    <xf numFmtId="0" fontId="139" fillId="0" borderId="0" xfId="0" applyFont="1" applyFill="1" applyBorder="1" applyAlignment="1">
      <alignment vertical="center" shrinkToFit="1"/>
    </xf>
    <xf numFmtId="0" fontId="135" fillId="0" borderId="0" xfId="0" applyFont="1" applyBorder="1" applyAlignment="1">
      <alignment vertical="center"/>
    </xf>
    <xf numFmtId="0" fontId="82" fillId="0" borderId="0" xfId="0" applyNumberFormat="1" applyFont="1" applyBorder="1" applyAlignment="1">
      <alignment vertical="center"/>
    </xf>
    <xf numFmtId="0" fontId="82" fillId="0" borderId="0" xfId="0" applyNumberFormat="1" applyFont="1" applyFill="1" applyBorder="1">
      <alignment vertical="center"/>
    </xf>
    <xf numFmtId="0" fontId="82" fillId="0" borderId="0" xfId="0" applyNumberFormat="1" applyFont="1" applyFill="1" applyBorder="1" applyAlignment="1">
      <alignment vertical="center"/>
    </xf>
    <xf numFmtId="0" fontId="82" fillId="0" borderId="0" xfId="1" applyNumberFormat="1" applyFont="1" applyFill="1" applyBorder="1" applyAlignment="1">
      <alignment vertical="center"/>
    </xf>
    <xf numFmtId="0" fontId="59" fillId="0" borderId="0" xfId="0" applyFont="1" applyAlignment="1">
      <alignment vertical="center"/>
    </xf>
    <xf numFmtId="0" fontId="46" fillId="0" borderId="0" xfId="0" applyFont="1" applyAlignment="1">
      <alignment vertical="center"/>
    </xf>
    <xf numFmtId="38" fontId="51" fillId="0" borderId="45" xfId="1" applyFont="1" applyBorder="1">
      <alignment vertical="center"/>
    </xf>
    <xf numFmtId="38" fontId="30" fillId="0" borderId="36" xfId="1" applyFont="1" applyFill="1" applyBorder="1" applyAlignment="1">
      <alignment vertical="center" wrapText="1"/>
    </xf>
    <xf numFmtId="38" fontId="30" fillId="0" borderId="36" xfId="1" applyFont="1" applyFill="1" applyBorder="1" applyAlignment="1">
      <alignment vertical="center"/>
    </xf>
    <xf numFmtId="38" fontId="30" fillId="0" borderId="0" xfId="1" applyFont="1" applyFill="1" applyBorder="1" applyAlignment="1">
      <alignment vertical="center"/>
    </xf>
    <xf numFmtId="0" fontId="68" fillId="0" borderId="146" xfId="5" applyFont="1" applyFill="1" applyBorder="1" applyAlignment="1" applyProtection="1">
      <alignment horizontal="center" vertical="center" wrapText="1"/>
      <protection locked="0"/>
    </xf>
    <xf numFmtId="0" fontId="68" fillId="0" borderId="6" xfId="5" applyFont="1" applyFill="1" applyBorder="1" applyAlignment="1" applyProtection="1">
      <alignment horizontal="center" vertical="center" wrapText="1"/>
      <protection locked="0"/>
    </xf>
    <xf numFmtId="0" fontId="82" fillId="3" borderId="63" xfId="0" applyFont="1" applyFill="1" applyBorder="1" applyAlignment="1">
      <alignment horizontal="center" vertical="center"/>
    </xf>
    <xf numFmtId="0" fontId="82" fillId="3" borderId="54" xfId="0" applyFont="1" applyFill="1" applyBorder="1" applyAlignment="1">
      <alignment horizontal="center" vertical="center"/>
    </xf>
    <xf numFmtId="0" fontId="82" fillId="3" borderId="66" xfId="0" applyFont="1" applyFill="1" applyBorder="1" applyAlignment="1">
      <alignment horizontal="center" vertical="center"/>
    </xf>
    <xf numFmtId="0" fontId="82" fillId="3" borderId="90" xfId="0" applyFont="1" applyFill="1" applyBorder="1" applyAlignment="1">
      <alignment horizontal="center" vertical="center"/>
    </xf>
    <xf numFmtId="0" fontId="82" fillId="3" borderId="135" xfId="0" applyFont="1" applyFill="1" applyBorder="1" applyAlignment="1">
      <alignment horizontal="center" vertical="center"/>
    </xf>
    <xf numFmtId="0" fontId="82" fillId="0" borderId="57" xfId="0" applyFont="1" applyBorder="1" applyProtection="1">
      <alignment vertical="center"/>
      <protection locked="0"/>
    </xf>
    <xf numFmtId="0" fontId="82" fillId="0" borderId="62" xfId="0" applyFont="1" applyBorder="1" applyAlignment="1">
      <alignment horizontal="right" vertical="center"/>
    </xf>
    <xf numFmtId="0" fontId="82" fillId="0" borderId="59" xfId="0" applyFont="1" applyBorder="1">
      <alignment vertical="center"/>
    </xf>
    <xf numFmtId="0" fontId="82" fillId="0" borderId="0" xfId="0" applyFont="1" applyFill="1" applyBorder="1" applyAlignment="1">
      <alignment horizontal="center" vertical="center"/>
    </xf>
    <xf numFmtId="0" fontId="82" fillId="0" borderId="77" xfId="0" applyFont="1" applyFill="1" applyBorder="1" applyAlignment="1">
      <alignment horizontal="center" vertical="center"/>
    </xf>
    <xf numFmtId="0" fontId="82" fillId="0" borderId="186" xfId="0" applyFont="1" applyFill="1" applyBorder="1" applyAlignment="1" applyProtection="1">
      <alignment horizontal="center" vertical="center"/>
      <protection locked="0"/>
    </xf>
    <xf numFmtId="0" fontId="30" fillId="0" borderId="0" xfId="0" applyFont="1" applyBorder="1" applyAlignment="1" applyProtection="1">
      <alignment vertical="center"/>
    </xf>
    <xf numFmtId="0" fontId="82" fillId="0" borderId="86" xfId="0" applyNumberFormat="1" applyFont="1" applyFill="1" applyBorder="1" applyAlignment="1" applyProtection="1">
      <alignment horizontal="center" vertical="center"/>
      <protection locked="0"/>
    </xf>
    <xf numFmtId="0" fontId="82" fillId="0" borderId="54" xfId="0" applyFont="1" applyBorder="1" applyAlignment="1" applyProtection="1">
      <alignment horizontal="center" vertical="center"/>
      <protection locked="0"/>
    </xf>
    <xf numFmtId="185" fontId="82" fillId="0" borderId="0" xfId="0" applyNumberFormat="1" applyFont="1" applyFill="1" applyBorder="1" applyProtection="1">
      <alignment vertical="center"/>
    </xf>
    <xf numFmtId="0" fontId="47" fillId="0" borderId="0" xfId="0" applyFont="1" applyBorder="1" applyProtection="1">
      <alignment vertical="center"/>
    </xf>
    <xf numFmtId="0" fontId="30" fillId="0" borderId="0" xfId="0" applyFont="1" applyBorder="1" applyProtection="1">
      <alignment vertical="center"/>
    </xf>
    <xf numFmtId="0" fontId="30" fillId="0" borderId="0" xfId="0" applyNumberFormat="1" applyFont="1" applyProtection="1">
      <alignment vertical="center"/>
    </xf>
    <xf numFmtId="0" fontId="32" fillId="0" borderId="0" xfId="0" applyNumberFormat="1" applyFont="1" applyProtection="1">
      <alignment vertical="center"/>
    </xf>
    <xf numFmtId="0" fontId="30" fillId="0" borderId="0" xfId="0" applyNumberFormat="1" applyFont="1" applyAlignment="1" applyProtection="1">
      <alignment vertical="center"/>
    </xf>
    <xf numFmtId="0" fontId="32" fillId="0" borderId="0" xfId="0" applyNumberFormat="1" applyFont="1" applyAlignment="1" applyProtection="1">
      <alignment vertical="center"/>
    </xf>
    <xf numFmtId="0" fontId="40" fillId="0" borderId="0" xfId="0" applyNumberFormat="1" applyFont="1" applyProtection="1">
      <alignment vertical="center"/>
    </xf>
    <xf numFmtId="182" fontId="30" fillId="0" borderId="0" xfId="0" applyNumberFormat="1" applyFont="1" applyAlignment="1" applyProtection="1">
      <alignment vertical="center"/>
    </xf>
    <xf numFmtId="0" fontId="82" fillId="0" borderId="0" xfId="0" applyNumberFormat="1" applyFont="1" applyAlignment="1" applyProtection="1">
      <alignment horizontal="right" vertical="center"/>
    </xf>
    <xf numFmtId="0" fontId="30" fillId="0" borderId="0" xfId="0" applyNumberFormat="1" applyFont="1" applyAlignment="1" applyProtection="1">
      <alignment vertical="center" wrapText="1" shrinkToFit="1"/>
    </xf>
    <xf numFmtId="0" fontId="31" fillId="0" borderId="0" xfId="0" applyNumberFormat="1" applyFont="1" applyProtection="1">
      <alignment vertical="center"/>
    </xf>
    <xf numFmtId="0" fontId="30" fillId="0" borderId="0" xfId="0" applyNumberFormat="1" applyFont="1" applyAlignment="1" applyProtection="1">
      <alignment vertical="center" shrinkToFit="1"/>
    </xf>
    <xf numFmtId="0" fontId="120" fillId="0" borderId="0" xfId="0" applyNumberFormat="1" applyFont="1" applyAlignment="1" applyProtection="1">
      <alignment horizontal="left" vertical="center" indent="1"/>
    </xf>
    <xf numFmtId="179" fontId="30" fillId="0" borderId="0" xfId="0" applyNumberFormat="1" applyFont="1" applyAlignment="1" applyProtection="1">
      <alignment vertical="center"/>
    </xf>
    <xf numFmtId="179" fontId="30" fillId="0" borderId="0" xfId="0" applyNumberFormat="1" applyFont="1" applyAlignment="1" applyProtection="1">
      <alignment horizontal="left" vertical="center" indent="1"/>
    </xf>
    <xf numFmtId="0" fontId="34" fillId="0" borderId="0" xfId="0" applyNumberFormat="1" applyFont="1" applyProtection="1">
      <alignment vertical="center"/>
    </xf>
    <xf numFmtId="0" fontId="52" fillId="0" borderId="0" xfId="0" applyNumberFormat="1" applyFont="1" applyProtection="1">
      <alignment vertical="center"/>
    </xf>
    <xf numFmtId="0" fontId="82" fillId="0" borderId="0" xfId="0" applyNumberFormat="1" applyFont="1" applyAlignment="1" applyProtection="1">
      <alignment vertical="center" wrapText="1"/>
    </xf>
    <xf numFmtId="0" fontId="131" fillId="0" borderId="0" xfId="0" applyNumberFormat="1" applyFont="1" applyAlignment="1" applyProtection="1">
      <alignment horizontal="left" vertical="center" wrapText="1"/>
    </xf>
    <xf numFmtId="0" fontId="30" fillId="0" borderId="0" xfId="0" applyNumberFormat="1" applyFont="1" applyAlignment="1" applyProtection="1">
      <alignment horizontal="left" vertical="center" indent="3"/>
    </xf>
    <xf numFmtId="49" fontId="30" fillId="0" borderId="0" xfId="0" applyNumberFormat="1" applyFont="1" applyAlignment="1" applyProtection="1">
      <alignment vertical="center"/>
    </xf>
    <xf numFmtId="0" fontId="30" fillId="0" borderId="0" xfId="0" applyNumberFormat="1" applyFont="1" applyAlignment="1" applyProtection="1">
      <alignment horizontal="right" vertical="center"/>
    </xf>
    <xf numFmtId="181" fontId="29" fillId="0" borderId="0" xfId="1" applyNumberFormat="1" applyFont="1" applyAlignment="1" applyProtection="1">
      <alignment vertical="center"/>
    </xf>
    <xf numFmtId="0" fontId="37" fillId="0" borderId="0" xfId="0" applyNumberFormat="1" applyFont="1" applyProtection="1">
      <alignment vertical="center"/>
    </xf>
    <xf numFmtId="180" fontId="29" fillId="0" borderId="0" xfId="0" applyNumberFormat="1" applyFont="1" applyAlignment="1" applyProtection="1">
      <alignment vertical="center"/>
    </xf>
    <xf numFmtId="0" fontId="36" fillId="0" borderId="0" xfId="0" applyNumberFormat="1" applyFont="1" applyProtection="1">
      <alignment vertical="center"/>
    </xf>
    <xf numFmtId="0" fontId="30" fillId="0" borderId="0" xfId="0" applyNumberFormat="1" applyFont="1" applyAlignment="1" applyProtection="1">
      <alignment horizontal="left" vertical="center" indent="4"/>
    </xf>
    <xf numFmtId="0" fontId="38" fillId="0" borderId="0" xfId="0" applyNumberFormat="1" applyFont="1" applyProtection="1">
      <alignment vertical="center"/>
    </xf>
    <xf numFmtId="0" fontId="30" fillId="0" borderId="35" xfId="0" applyNumberFormat="1" applyFont="1" applyBorder="1" applyAlignment="1" applyProtection="1">
      <alignment horizontal="center"/>
    </xf>
    <xf numFmtId="0" fontId="30" fillId="0" borderId="37" xfId="0" applyNumberFormat="1" applyFont="1" applyBorder="1" applyAlignment="1" applyProtection="1">
      <alignment horizontal="center"/>
    </xf>
    <xf numFmtId="0" fontId="30" fillId="0" borderId="0" xfId="0" applyNumberFormat="1" applyFont="1" applyBorder="1" applyAlignment="1" applyProtection="1">
      <alignment vertical="center"/>
    </xf>
    <xf numFmtId="0" fontId="30" fillId="0" borderId="41" xfId="0" applyNumberFormat="1" applyFont="1" applyBorder="1" applyAlignment="1" applyProtection="1">
      <alignment horizontal="center" vertical="top"/>
    </xf>
    <xf numFmtId="0" fontId="30" fillId="0" borderId="42" xfId="0" applyNumberFormat="1" applyFont="1" applyBorder="1" applyAlignment="1" applyProtection="1">
      <alignment horizontal="center" vertical="top"/>
    </xf>
    <xf numFmtId="0" fontId="30" fillId="0" borderId="0" xfId="0" applyNumberFormat="1" applyFont="1" applyAlignment="1" applyProtection="1">
      <alignment horizontal="center" vertical="center"/>
    </xf>
    <xf numFmtId="38" fontId="51" fillId="0" borderId="0" xfId="1" applyFont="1" applyAlignment="1" applyProtection="1">
      <alignment vertical="center"/>
    </xf>
    <xf numFmtId="38" fontId="30" fillId="0" borderId="0" xfId="1" applyFont="1" applyBorder="1" applyAlignment="1" applyProtection="1">
      <alignment vertical="center"/>
    </xf>
    <xf numFmtId="0" fontId="35" fillId="0" borderId="0" xfId="0" applyNumberFormat="1" applyFont="1" applyProtection="1">
      <alignment vertical="center"/>
    </xf>
    <xf numFmtId="0" fontId="30" fillId="0" borderId="0" xfId="0" applyNumberFormat="1" applyFont="1" applyAlignment="1" applyProtection="1">
      <alignment vertical="center" wrapText="1"/>
    </xf>
    <xf numFmtId="0" fontId="30" fillId="0" borderId="0" xfId="0" applyNumberFormat="1" applyFont="1" applyAlignment="1" applyProtection="1">
      <alignment vertical="top" wrapText="1"/>
    </xf>
    <xf numFmtId="0" fontId="30" fillId="0" borderId="0" xfId="0" applyNumberFormat="1" applyFont="1" applyAlignment="1" applyProtection="1">
      <alignment vertical="top"/>
    </xf>
    <xf numFmtId="0" fontId="115" fillId="0" borderId="0" xfId="0" applyFont="1" applyProtection="1">
      <alignment vertical="center"/>
    </xf>
    <xf numFmtId="0" fontId="39" fillId="0" borderId="0" xfId="0" applyNumberFormat="1" applyFont="1" applyProtection="1">
      <alignment vertical="center"/>
    </xf>
    <xf numFmtId="0" fontId="32" fillId="0" borderId="0" xfId="0" applyNumberFormat="1" applyFont="1" applyAlignment="1" applyProtection="1">
      <alignment horizontal="center" vertical="center"/>
    </xf>
    <xf numFmtId="0" fontId="30" fillId="5" borderId="6" xfId="0" applyNumberFormat="1" applyFont="1" applyFill="1" applyBorder="1" applyAlignment="1" applyProtection="1">
      <alignment horizontal="center" vertical="center"/>
    </xf>
    <xf numFmtId="0" fontId="40" fillId="0" borderId="0" xfId="0" applyNumberFormat="1" applyFont="1" applyAlignment="1" applyProtection="1">
      <alignment vertical="center"/>
    </xf>
    <xf numFmtId="0" fontId="33" fillId="0" borderId="0" xfId="0" applyNumberFormat="1" applyFont="1" applyProtection="1">
      <alignment vertical="center"/>
    </xf>
    <xf numFmtId="0" fontId="41" fillId="0" borderId="0" xfId="0" applyFont="1" applyProtection="1">
      <alignment vertical="center"/>
    </xf>
    <xf numFmtId="49" fontId="30" fillId="0" borderId="0" xfId="0" applyNumberFormat="1" applyFont="1" applyProtection="1">
      <alignment vertical="center"/>
    </xf>
    <xf numFmtId="0" fontId="30" fillId="0" borderId="38" xfId="0" applyFont="1" applyBorder="1" applyAlignment="1" applyProtection="1">
      <alignment horizontal="left" vertical="center" indent="1" shrinkToFit="1"/>
    </xf>
    <xf numFmtId="0" fontId="30" fillId="0" borderId="38" xfId="0" applyFont="1" applyBorder="1" applyAlignment="1" applyProtection="1">
      <alignment vertical="center" shrinkToFit="1"/>
    </xf>
    <xf numFmtId="0" fontId="133" fillId="0" borderId="38" xfId="0" applyFont="1" applyBorder="1" applyAlignment="1" applyProtection="1">
      <alignment vertical="center" shrinkToFit="1"/>
    </xf>
    <xf numFmtId="0" fontId="30" fillId="0" borderId="0" xfId="0" applyFont="1" applyAlignment="1" applyProtection="1">
      <alignment vertical="center" shrinkToFit="1"/>
    </xf>
    <xf numFmtId="0" fontId="82" fillId="0" borderId="86"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left" vertical="center" indent="1" shrinkToFit="1"/>
      <protection locked="0"/>
    </xf>
    <xf numFmtId="0" fontId="24" fillId="0" borderId="8" xfId="0" applyFont="1" applyBorder="1">
      <alignment vertical="center"/>
    </xf>
    <xf numFmtId="0" fontId="24" fillId="0" borderId="9" xfId="0" applyFont="1" applyBorder="1">
      <alignment vertical="center"/>
    </xf>
    <xf numFmtId="49" fontId="24" fillId="0" borderId="8" xfId="0" applyNumberFormat="1" applyFont="1" applyBorder="1" applyAlignment="1" applyProtection="1">
      <alignment horizontal="left" vertical="center" indent="1" shrinkToFit="1"/>
      <protection locked="0"/>
    </xf>
    <xf numFmtId="38" fontId="30" fillId="0" borderId="7" xfId="1" applyFont="1" applyBorder="1" applyAlignment="1" applyProtection="1">
      <alignment horizontal="center" vertical="center"/>
    </xf>
    <xf numFmtId="209" fontId="103" fillId="0" borderId="6" xfId="0" applyNumberFormat="1" applyFont="1" applyBorder="1" applyAlignment="1" applyProtection="1">
      <alignment horizontal="center" vertical="center" shrinkToFit="1"/>
      <protection locked="0"/>
    </xf>
    <xf numFmtId="0" fontId="18" fillId="4" borderId="1" xfId="0" applyFont="1" applyFill="1" applyBorder="1">
      <alignment vertical="center"/>
    </xf>
    <xf numFmtId="0" fontId="18" fillId="4" borderId="0" xfId="0" applyFont="1" applyFill="1">
      <alignment vertical="center"/>
    </xf>
    <xf numFmtId="0" fontId="28" fillId="0" borderId="0" xfId="0" applyFont="1" applyAlignment="1">
      <alignment vertical="center"/>
    </xf>
    <xf numFmtId="0" fontId="12" fillId="0" borderId="40" xfId="0" applyFont="1" applyBorder="1" applyAlignment="1">
      <alignment vertical="center" wrapText="1"/>
    </xf>
    <xf numFmtId="0" fontId="30" fillId="0" borderId="0" xfId="0" applyFont="1" applyAlignment="1" applyProtection="1">
      <alignment vertical="center"/>
    </xf>
    <xf numFmtId="0" fontId="34" fillId="0" borderId="0" xfId="0" applyFont="1">
      <alignment vertical="center"/>
    </xf>
    <xf numFmtId="0" fontId="12" fillId="0" borderId="40" xfId="0" applyFont="1" applyBorder="1" applyAlignment="1">
      <alignment vertical="center" wrapText="1"/>
    </xf>
    <xf numFmtId="0" fontId="34" fillId="0" borderId="0" xfId="0" applyFont="1" applyFill="1" applyBorder="1" applyAlignment="1">
      <alignment vertical="center"/>
    </xf>
    <xf numFmtId="38" fontId="34" fillId="0" borderId="0" xfId="1" applyFont="1" applyAlignment="1">
      <alignment vertical="center"/>
    </xf>
    <xf numFmtId="0" fontId="82" fillId="0" borderId="0" xfId="0" applyFont="1" applyBorder="1" applyAlignment="1" applyProtection="1">
      <alignment vertical="center"/>
    </xf>
    <xf numFmtId="0" fontId="82" fillId="0" borderId="0" xfId="0" applyFont="1" applyBorder="1" applyAlignment="1" applyProtection="1">
      <alignment vertical="center" wrapText="1"/>
    </xf>
    <xf numFmtId="0" fontId="68" fillId="21" borderId="6" xfId="5" applyFont="1" applyFill="1" applyBorder="1" applyAlignment="1" applyProtection="1">
      <alignment horizontal="center" vertical="center" wrapText="1"/>
    </xf>
    <xf numFmtId="0" fontId="140" fillId="0" borderId="0" xfId="6" applyFont="1" applyProtection="1">
      <alignment vertical="center"/>
    </xf>
    <xf numFmtId="0" fontId="46" fillId="0" borderId="0" xfId="0" applyFont="1" applyAlignment="1" applyProtection="1">
      <alignment vertical="center"/>
    </xf>
    <xf numFmtId="0" fontId="84" fillId="0" borderId="0" xfId="6" applyFont="1" applyProtection="1">
      <alignment vertical="center"/>
    </xf>
    <xf numFmtId="0" fontId="85" fillId="0" borderId="0" xfId="6" applyFont="1" applyProtection="1">
      <alignment vertical="center"/>
    </xf>
    <xf numFmtId="0" fontId="43" fillId="0" borderId="0" xfId="6" applyFont="1" applyProtection="1">
      <alignment vertical="center"/>
    </xf>
    <xf numFmtId="0" fontId="141" fillId="0" borderId="0" xfId="6" applyFont="1" applyProtection="1">
      <alignment vertical="center"/>
    </xf>
    <xf numFmtId="0" fontId="34" fillId="0" borderId="0" xfId="0" applyFont="1" applyAlignment="1" applyProtection="1">
      <alignment vertical="center"/>
    </xf>
    <xf numFmtId="0" fontId="30" fillId="0" borderId="0" xfId="0" applyFont="1" applyAlignment="1" applyProtection="1">
      <alignment horizontal="right" vertical="center"/>
    </xf>
    <xf numFmtId="0" fontId="128" fillId="0" borderId="0" xfId="0" applyFont="1" applyAlignment="1" applyProtection="1">
      <alignment horizontal="right" vertical="center"/>
    </xf>
    <xf numFmtId="0" fontId="69" fillId="0" borderId="0" xfId="0" applyFont="1" applyProtection="1">
      <alignment vertical="center"/>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68" fillId="0" borderId="0" xfId="0" applyFont="1" applyProtection="1">
      <alignment vertical="center"/>
    </xf>
    <xf numFmtId="0" fontId="78" fillId="0" borderId="0" xfId="0" applyFont="1" applyProtection="1">
      <alignment vertical="center"/>
    </xf>
    <xf numFmtId="0" fontId="33" fillId="0" borderId="0" xfId="0" applyFont="1" applyProtection="1">
      <alignment vertical="center"/>
    </xf>
    <xf numFmtId="0" fontId="42" fillId="0" borderId="0" xfId="0" applyFont="1" applyProtection="1">
      <alignment vertical="center"/>
    </xf>
    <xf numFmtId="0" fontId="69" fillId="0" borderId="0" xfId="0" applyFont="1" applyAlignment="1" applyProtection="1">
      <alignment horizontal="center" vertical="center"/>
    </xf>
    <xf numFmtId="0" fontId="30" fillId="0" borderId="9" xfId="0" applyFont="1" applyBorder="1" applyAlignment="1" applyProtection="1">
      <alignment vertical="center"/>
    </xf>
    <xf numFmtId="0" fontId="42" fillId="3" borderId="6" xfId="0" applyFont="1" applyFill="1" applyBorder="1" applyAlignment="1" applyProtection="1">
      <alignment horizontal="center" vertical="center"/>
    </xf>
    <xf numFmtId="0" fontId="49" fillId="0" borderId="0" xfId="0" applyFont="1" applyProtection="1">
      <alignment vertical="center"/>
    </xf>
    <xf numFmtId="196" fontId="30" fillId="0" borderId="8" xfId="0" applyNumberFormat="1" applyFont="1" applyBorder="1" applyAlignment="1" applyProtection="1">
      <alignment horizontal="right" vertical="center"/>
    </xf>
    <xf numFmtId="38" fontId="30" fillId="0" borderId="7" xfId="1" applyFont="1" applyBorder="1" applyProtection="1">
      <alignment vertical="center"/>
    </xf>
    <xf numFmtId="0" fontId="30" fillId="0" borderId="9" xfId="0" applyFont="1" applyBorder="1" applyAlignment="1" applyProtection="1">
      <alignment horizontal="right" vertical="center"/>
    </xf>
    <xf numFmtId="3" fontId="30" fillId="0" borderId="8" xfId="0" applyNumberFormat="1" applyFont="1" applyBorder="1" applyAlignment="1" applyProtection="1">
      <alignment vertical="center" shrinkToFit="1"/>
    </xf>
    <xf numFmtId="0" fontId="42" fillId="0" borderId="9" xfId="0" applyFont="1" applyBorder="1" applyProtection="1">
      <alignment vertical="center"/>
    </xf>
    <xf numFmtId="196" fontId="30" fillId="0" borderId="27" xfId="0" applyNumberFormat="1" applyFont="1" applyBorder="1" applyAlignment="1" applyProtection="1">
      <alignment horizontal="right" vertical="center"/>
    </xf>
    <xf numFmtId="3" fontId="30" fillId="0" borderId="27" xfId="0" applyNumberFormat="1" applyFont="1" applyFill="1" applyBorder="1" applyAlignment="1" applyProtection="1">
      <alignment vertical="center" shrinkToFit="1"/>
    </xf>
    <xf numFmtId="0" fontId="30" fillId="0" borderId="28" xfId="0" applyFont="1" applyFill="1" applyBorder="1" applyAlignment="1" applyProtection="1">
      <alignment horizontal="right" vertical="center"/>
    </xf>
    <xf numFmtId="0" fontId="95" fillId="0" borderId="28" xfId="0" applyFont="1" applyFill="1" applyBorder="1" applyProtection="1">
      <alignment vertical="center"/>
    </xf>
    <xf numFmtId="196" fontId="30" fillId="0" borderId="30" xfId="0" applyNumberFormat="1" applyFont="1" applyBorder="1" applyAlignment="1" applyProtection="1">
      <alignment horizontal="right" vertical="center"/>
    </xf>
    <xf numFmtId="38" fontId="30" fillId="0" borderId="29" xfId="1" applyFont="1" applyBorder="1" applyProtection="1">
      <alignment vertical="center"/>
    </xf>
    <xf numFmtId="0" fontId="30" fillId="0" borderId="31" xfId="0" applyFont="1" applyBorder="1" applyAlignment="1" applyProtection="1">
      <alignment horizontal="right" vertical="center"/>
    </xf>
    <xf numFmtId="3" fontId="30" fillId="0" borderId="30" xfId="0" applyNumberFormat="1" applyFont="1" applyBorder="1" applyAlignment="1" applyProtection="1">
      <alignment vertical="center" shrinkToFit="1"/>
    </xf>
    <xf numFmtId="0" fontId="42" fillId="0" borderId="31" xfId="0" applyFont="1" applyBorder="1" applyProtection="1">
      <alignment vertical="center"/>
    </xf>
    <xf numFmtId="196" fontId="30" fillId="0" borderId="60" xfId="0" applyNumberFormat="1" applyFont="1" applyBorder="1" applyAlignment="1" applyProtection="1">
      <alignment horizontal="right" vertical="center"/>
    </xf>
    <xf numFmtId="3" fontId="30" fillId="0" borderId="60" xfId="0" applyNumberFormat="1" applyFont="1" applyBorder="1" applyAlignment="1" applyProtection="1">
      <alignment vertical="center" shrinkToFit="1"/>
    </xf>
    <xf numFmtId="0" fontId="30" fillId="0" borderId="61" xfId="0" applyFont="1" applyBorder="1" applyAlignment="1" applyProtection="1">
      <alignment horizontal="right" vertical="center"/>
    </xf>
    <xf numFmtId="0" fontId="42" fillId="0" borderId="162" xfId="0" applyFont="1" applyBorder="1" applyProtection="1">
      <alignment vertical="center"/>
    </xf>
    <xf numFmtId="196" fontId="30" fillId="10" borderId="42" xfId="0" applyNumberFormat="1" applyFont="1" applyFill="1" applyBorder="1" applyAlignment="1" applyProtection="1">
      <alignment horizontal="right" vertical="center"/>
    </xf>
    <xf numFmtId="3" fontId="30" fillId="0" borderId="38" xfId="0" applyNumberFormat="1" applyFont="1" applyBorder="1" applyAlignment="1" applyProtection="1">
      <alignment vertical="center" shrinkToFit="1"/>
    </xf>
    <xf numFmtId="0" fontId="30" fillId="0" borderId="42" xfId="0" applyFont="1" applyBorder="1" applyAlignment="1" applyProtection="1">
      <alignment horizontal="right" vertical="center"/>
    </xf>
    <xf numFmtId="0" fontId="42" fillId="0" borderId="42" xfId="0" applyFont="1" applyFill="1" applyBorder="1" applyProtection="1">
      <alignment vertical="center"/>
    </xf>
    <xf numFmtId="0" fontId="69" fillId="4" borderId="7" xfId="0" applyFont="1" applyFill="1" applyBorder="1" applyAlignment="1" applyProtection="1">
      <alignment vertical="center" textRotation="255"/>
    </xf>
    <xf numFmtId="196" fontId="30" fillId="0" borderId="47" xfId="0" applyNumberFormat="1" applyFont="1" applyBorder="1" applyAlignment="1" applyProtection="1">
      <alignment horizontal="right" vertical="center"/>
    </xf>
    <xf numFmtId="3" fontId="30" fillId="0" borderId="47" xfId="0" applyNumberFormat="1" applyFont="1" applyBorder="1" applyAlignment="1" applyProtection="1">
      <alignment vertical="center" shrinkToFit="1"/>
    </xf>
    <xf numFmtId="0" fontId="30" fillId="0" borderId="48" xfId="0" applyFont="1" applyBorder="1" applyAlignment="1" applyProtection="1">
      <alignment horizontal="right" vertical="center"/>
    </xf>
    <xf numFmtId="0" fontId="42" fillId="0" borderId="48" xfId="0" applyFont="1" applyFill="1" applyBorder="1" applyAlignment="1" applyProtection="1">
      <alignment vertical="center" wrapText="1"/>
    </xf>
    <xf numFmtId="38" fontId="30" fillId="0" borderId="96" xfId="1" applyFont="1" applyBorder="1" applyAlignment="1" applyProtection="1">
      <alignment vertical="center" shrinkToFit="1"/>
    </xf>
    <xf numFmtId="0" fontId="30" fillId="0" borderId="98" xfId="0" applyFont="1" applyBorder="1" applyAlignment="1" applyProtection="1">
      <alignment horizontal="right" vertical="center"/>
    </xf>
    <xf numFmtId="38" fontId="30" fillId="0" borderId="96" xfId="1" applyFont="1" applyBorder="1" applyProtection="1">
      <alignment vertical="center"/>
    </xf>
    <xf numFmtId="3" fontId="30" fillId="0" borderId="97" xfId="0" applyNumberFormat="1" applyFont="1" applyBorder="1" applyAlignment="1" applyProtection="1">
      <alignment vertical="center" shrinkToFit="1"/>
    </xf>
    <xf numFmtId="38" fontId="30" fillId="0" borderId="29" xfId="1" applyFont="1" applyBorder="1" applyAlignment="1" applyProtection="1">
      <alignment vertical="center" shrinkToFit="1"/>
    </xf>
    <xf numFmtId="38" fontId="30" fillId="0" borderId="72" xfId="1" applyFont="1" applyBorder="1" applyAlignment="1" applyProtection="1">
      <alignment vertical="center" shrinkToFit="1"/>
    </xf>
    <xf numFmtId="0" fontId="30" fillId="0" borderId="74" xfId="0" applyFont="1" applyBorder="1" applyAlignment="1" applyProtection="1">
      <alignment horizontal="right" vertical="center"/>
    </xf>
    <xf numFmtId="38" fontId="30" fillId="0" borderId="72" xfId="1" applyFont="1" applyBorder="1" applyProtection="1">
      <alignment vertical="center"/>
    </xf>
    <xf numFmtId="3" fontId="30" fillId="0" borderId="73" xfId="0" applyNumberFormat="1" applyFont="1" applyBorder="1" applyAlignment="1" applyProtection="1">
      <alignment vertical="center" shrinkToFit="1"/>
    </xf>
    <xf numFmtId="0" fontId="42" fillId="0" borderId="42" xfId="0" applyFont="1" applyBorder="1" applyAlignment="1" applyProtection="1">
      <alignment vertical="center" wrapText="1"/>
    </xf>
    <xf numFmtId="38" fontId="30" fillId="0" borderId="7" xfId="1" applyFont="1" applyBorder="1" applyAlignment="1" applyProtection="1">
      <alignment vertical="center" shrinkToFit="1"/>
    </xf>
    <xf numFmtId="38" fontId="30" fillId="0" borderId="26" xfId="1" applyFont="1" applyBorder="1" applyAlignment="1" applyProtection="1">
      <alignment vertical="center" shrinkToFit="1"/>
    </xf>
    <xf numFmtId="0" fontId="30" fillId="0" borderId="28" xfId="0" applyFont="1" applyBorder="1" applyAlignment="1" applyProtection="1">
      <alignment horizontal="right" vertical="center"/>
    </xf>
    <xf numFmtId="38" fontId="30" fillId="0" borderId="26" xfId="1" applyFont="1" applyBorder="1" applyProtection="1">
      <alignment vertical="center"/>
    </xf>
    <xf numFmtId="3" fontId="30" fillId="0" borderId="27" xfId="0" applyNumberFormat="1" applyFont="1" applyBorder="1" applyAlignment="1" applyProtection="1">
      <alignment vertical="center" shrinkToFit="1"/>
    </xf>
    <xf numFmtId="0" fontId="42" fillId="0" borderId="42" xfId="0" applyFont="1" applyBorder="1" applyAlignment="1" applyProtection="1">
      <alignment vertical="center"/>
    </xf>
    <xf numFmtId="38" fontId="30" fillId="0" borderId="32" xfId="1" applyFont="1" applyBorder="1" applyAlignment="1" applyProtection="1">
      <alignment vertical="center" shrinkToFit="1"/>
    </xf>
    <xf numFmtId="0" fontId="30" fillId="0" borderId="34" xfId="0" applyFont="1" applyBorder="1" applyAlignment="1" applyProtection="1">
      <alignment horizontal="right" vertical="center"/>
    </xf>
    <xf numFmtId="38" fontId="30" fillId="0" borderId="32" xfId="1" applyFont="1" applyBorder="1" applyProtection="1">
      <alignment vertical="center"/>
    </xf>
    <xf numFmtId="3" fontId="30" fillId="0" borderId="33" xfId="0" applyNumberFormat="1" applyFont="1" applyBorder="1" applyAlignment="1" applyProtection="1">
      <alignment vertical="center" shrinkToFit="1"/>
    </xf>
    <xf numFmtId="38" fontId="30" fillId="0" borderId="26" xfId="1" applyFont="1" applyFill="1" applyBorder="1" applyProtection="1">
      <alignment vertical="center"/>
    </xf>
    <xf numFmtId="38" fontId="30" fillId="0" borderId="41" xfId="1" applyFont="1" applyBorder="1" applyAlignment="1" applyProtection="1">
      <alignment vertical="center" shrinkToFit="1"/>
    </xf>
    <xf numFmtId="38" fontId="30" fillId="0" borderId="41" xfId="1" applyFont="1" applyFill="1" applyBorder="1" applyProtection="1">
      <alignment vertical="center"/>
    </xf>
    <xf numFmtId="3" fontId="51" fillId="0" borderId="8" xfId="0" applyNumberFormat="1" applyFont="1" applyBorder="1" applyAlignment="1" applyProtection="1">
      <alignment vertical="center" shrinkToFit="1"/>
    </xf>
    <xf numFmtId="0" fontId="81" fillId="0" borderId="9" xfId="0" applyFont="1" applyBorder="1" applyProtection="1">
      <alignment vertical="center"/>
    </xf>
    <xf numFmtId="196" fontId="30" fillId="10" borderId="61" xfId="0" applyNumberFormat="1" applyFont="1" applyFill="1" applyBorder="1" applyAlignment="1" applyProtection="1">
      <alignment horizontal="right" vertical="center"/>
    </xf>
    <xf numFmtId="0" fontId="42" fillId="0" borderId="48" xfId="0" applyFont="1" applyBorder="1" applyProtection="1">
      <alignment vertical="center"/>
    </xf>
    <xf numFmtId="0" fontId="42" fillId="0" borderId="42" xfId="0" applyFont="1" applyBorder="1" applyProtection="1">
      <alignment vertical="center"/>
    </xf>
    <xf numFmtId="3" fontId="51" fillId="0" borderId="47" xfId="0" applyNumberFormat="1" applyFont="1" applyBorder="1" applyAlignment="1" applyProtection="1">
      <alignment vertical="center" shrinkToFit="1"/>
    </xf>
    <xf numFmtId="0" fontId="81" fillId="0" borderId="48" xfId="0" applyFont="1" applyBorder="1" applyProtection="1">
      <alignment vertical="center"/>
    </xf>
    <xf numFmtId="196" fontId="30" fillId="3" borderId="61" xfId="0" applyNumberFormat="1" applyFont="1" applyFill="1" applyBorder="1" applyAlignment="1" applyProtection="1">
      <alignment horizontal="right" vertical="center"/>
    </xf>
    <xf numFmtId="0" fontId="42" fillId="0" borderId="61" xfId="0" applyFont="1" applyBorder="1" applyProtection="1">
      <alignment vertical="center"/>
    </xf>
    <xf numFmtId="0" fontId="30" fillId="0" borderId="0" xfId="0" applyFont="1" applyFill="1" applyBorder="1" applyAlignment="1" applyProtection="1">
      <alignment vertical="center"/>
    </xf>
    <xf numFmtId="196" fontId="30" fillId="10" borderId="118" xfId="0" applyNumberFormat="1" applyFont="1" applyFill="1" applyBorder="1" applyAlignment="1" applyProtection="1">
      <alignment horizontal="right" vertical="center"/>
    </xf>
    <xf numFmtId="3" fontId="30" fillId="0" borderId="109" xfId="0" applyNumberFormat="1" applyFont="1" applyBorder="1" applyAlignment="1" applyProtection="1">
      <alignment vertical="center" shrinkToFit="1"/>
    </xf>
    <xf numFmtId="0" fontId="30" fillId="0" borderId="118" xfId="0" applyFont="1" applyBorder="1" applyAlignment="1" applyProtection="1">
      <alignment horizontal="right" vertical="center"/>
    </xf>
    <xf numFmtId="0" fontId="42" fillId="0" borderId="117" xfId="0" applyFont="1" applyBorder="1" applyProtection="1">
      <alignment vertical="center"/>
    </xf>
    <xf numFmtId="38" fontId="30" fillId="0" borderId="41" xfId="1" applyFont="1" applyBorder="1" applyProtection="1">
      <alignment vertical="center"/>
    </xf>
    <xf numFmtId="196" fontId="30" fillId="10" borderId="166" xfId="0" applyNumberFormat="1" applyFont="1" applyFill="1" applyBorder="1" applyAlignment="1" applyProtection="1">
      <alignment horizontal="right" vertical="center"/>
    </xf>
    <xf numFmtId="3" fontId="30" fillId="0" borderId="165" xfId="0" applyNumberFormat="1" applyFont="1" applyBorder="1" applyAlignment="1" applyProtection="1">
      <alignment vertical="center" shrinkToFit="1"/>
    </xf>
    <xf numFmtId="196" fontId="30" fillId="3" borderId="48" xfId="0" applyNumberFormat="1" applyFont="1" applyFill="1" applyBorder="1" applyAlignment="1" applyProtection="1">
      <alignment horizontal="right" vertical="center"/>
    </xf>
    <xf numFmtId="196" fontId="30" fillId="10" borderId="48" xfId="0" applyNumberFormat="1" applyFont="1" applyFill="1" applyBorder="1" applyAlignment="1" applyProtection="1">
      <alignment horizontal="right" vertical="center"/>
    </xf>
    <xf numFmtId="3" fontId="51" fillId="0" borderId="60" xfId="0" applyNumberFormat="1" applyFont="1" applyBorder="1" applyAlignment="1" applyProtection="1">
      <alignment vertical="center" shrinkToFit="1"/>
    </xf>
    <xf numFmtId="0" fontId="81" fillId="0" borderId="61" xfId="0" applyFont="1" applyBorder="1" applyProtection="1">
      <alignment vertical="center"/>
    </xf>
    <xf numFmtId="0" fontId="30" fillId="10" borderId="6" xfId="0" applyFont="1" applyFill="1" applyBorder="1" applyAlignment="1" applyProtection="1">
      <alignment horizontal="center" vertical="center"/>
    </xf>
    <xf numFmtId="0" fontId="30" fillId="10" borderId="6" xfId="0" applyFont="1" applyFill="1" applyBorder="1" applyAlignment="1" applyProtection="1">
      <alignment horizontal="center" vertical="center" wrapText="1"/>
    </xf>
    <xf numFmtId="0" fontId="103" fillId="0" borderId="53" xfId="0" applyFont="1" applyBorder="1" applyAlignment="1" applyProtection="1">
      <alignment horizontal="center" vertical="center"/>
      <protection locked="0"/>
    </xf>
    <xf numFmtId="0" fontId="98" fillId="0" borderId="0" xfId="0" applyFont="1" applyFill="1" applyBorder="1" applyAlignment="1" applyProtection="1">
      <alignment vertical="center" wrapText="1"/>
    </xf>
    <xf numFmtId="0" fontId="103" fillId="0" borderId="54" xfId="0" applyFont="1" applyBorder="1" applyAlignment="1" applyProtection="1">
      <alignment horizontal="center" vertical="center"/>
      <protection locked="0"/>
    </xf>
    <xf numFmtId="0" fontId="103" fillId="0" borderId="66" xfId="0" applyFont="1" applyBorder="1" applyAlignment="1" applyProtection="1">
      <alignment horizontal="center" vertical="center"/>
      <protection locked="0"/>
    </xf>
    <xf numFmtId="0" fontId="103" fillId="0" borderId="85" xfId="0" applyFont="1" applyBorder="1" applyAlignment="1" applyProtection="1">
      <alignment horizontal="center" vertical="center" shrinkToFit="1"/>
      <protection locked="0"/>
    </xf>
    <xf numFmtId="0" fontId="103" fillId="0" borderId="85" xfId="0" applyFont="1" applyBorder="1" applyAlignment="1" applyProtection="1">
      <alignment vertical="center" shrinkToFit="1"/>
      <protection locked="0"/>
    </xf>
    <xf numFmtId="0" fontId="103" fillId="0" borderId="59" xfId="0" applyFont="1" applyBorder="1" applyAlignment="1" applyProtection="1">
      <alignment horizontal="center" vertical="center"/>
      <protection locked="0"/>
    </xf>
    <xf numFmtId="0" fontId="132" fillId="9" borderId="0" xfId="6" applyFont="1" applyFill="1" applyProtection="1">
      <alignment vertical="center"/>
    </xf>
    <xf numFmtId="0" fontId="132" fillId="0" borderId="0" xfId="12" applyFont="1" applyAlignment="1" applyProtection="1">
      <alignment horizontal="right" vertical="center"/>
    </xf>
    <xf numFmtId="0" fontId="143" fillId="9" borderId="0" xfId="6" applyFont="1" applyFill="1" applyAlignment="1" applyProtection="1">
      <alignment horizontal="left" vertical="center"/>
    </xf>
    <xf numFmtId="0" fontId="144" fillId="9" borderId="0" xfId="6" applyFont="1" applyFill="1" applyAlignment="1" applyProtection="1">
      <alignment horizontal="center" vertical="center"/>
    </xf>
    <xf numFmtId="0" fontId="144" fillId="9" borderId="0" xfId="6" applyFont="1" applyFill="1" applyAlignment="1" applyProtection="1">
      <alignment horizontal="right" vertical="center"/>
    </xf>
    <xf numFmtId="0" fontId="144" fillId="9" borderId="0" xfId="9" applyNumberFormat="1" applyFont="1" applyFill="1" applyAlignment="1" applyProtection="1">
      <alignment vertical="center" shrinkToFit="1"/>
    </xf>
    <xf numFmtId="0" fontId="144" fillId="9" borderId="0" xfId="9" applyNumberFormat="1" applyFont="1" applyFill="1" applyAlignment="1" applyProtection="1">
      <alignment horizontal="right" vertical="center" shrinkToFit="1"/>
    </xf>
    <xf numFmtId="0" fontId="144" fillId="0" borderId="0" xfId="6" applyFont="1" applyFill="1" applyBorder="1" applyAlignment="1" applyProtection="1">
      <alignment vertical="center"/>
    </xf>
    <xf numFmtId="0" fontId="144" fillId="0" borderId="39" xfId="6" applyFont="1" applyBorder="1" applyAlignment="1" applyProtection="1">
      <alignment horizontal="center" vertical="center"/>
    </xf>
    <xf numFmtId="0" fontId="144" fillId="9" borderId="0" xfId="6" applyFont="1" applyFill="1" applyAlignment="1" applyProtection="1">
      <alignment horizontal="left" vertical="center" indent="1"/>
    </xf>
    <xf numFmtId="0" fontId="144" fillId="0" borderId="0" xfId="6" applyFont="1" applyAlignment="1" applyProtection="1">
      <alignment horizontal="center" vertical="center"/>
    </xf>
    <xf numFmtId="0" fontId="144" fillId="9" borderId="8" xfId="6" applyFont="1" applyFill="1" applyBorder="1" applyAlignment="1" applyProtection="1">
      <alignment vertical="top"/>
    </xf>
    <xf numFmtId="0" fontId="144" fillId="9" borderId="36" xfId="6" applyFont="1" applyFill="1" applyBorder="1" applyAlignment="1" applyProtection="1">
      <alignment vertical="top"/>
    </xf>
    <xf numFmtId="0" fontId="146" fillId="9" borderId="0" xfId="6" applyFont="1" applyFill="1" applyProtection="1">
      <alignment vertical="center"/>
    </xf>
    <xf numFmtId="0" fontId="144" fillId="9" borderId="0" xfId="6" applyFont="1" applyFill="1" applyAlignment="1" applyProtection="1"/>
    <xf numFmtId="0" fontId="144" fillId="0" borderId="0" xfId="6" applyFont="1" applyAlignment="1" applyProtection="1"/>
    <xf numFmtId="0" fontId="144" fillId="0" borderId="0" xfId="6" applyFont="1" applyAlignment="1" applyProtection="1">
      <alignment vertical="center" wrapText="1"/>
    </xf>
    <xf numFmtId="0" fontId="147" fillId="9" borderId="8" xfId="6" applyFont="1" applyFill="1" applyBorder="1" applyAlignment="1" applyProtection="1">
      <alignment vertical="top"/>
    </xf>
    <xf numFmtId="0" fontId="144" fillId="9" borderId="0" xfId="6" applyFont="1" applyFill="1" applyAlignment="1" applyProtection="1">
      <alignment vertical="center" wrapText="1"/>
    </xf>
    <xf numFmtId="0" fontId="144" fillId="9" borderId="0" xfId="6" applyFont="1" applyFill="1" applyAlignment="1" applyProtection="1">
      <alignment horizontal="left" vertical="center"/>
    </xf>
    <xf numFmtId="0" fontId="144" fillId="9" borderId="0" xfId="6" applyFont="1" applyFill="1" applyProtection="1">
      <alignment vertical="center"/>
    </xf>
    <xf numFmtId="0" fontId="144" fillId="0" borderId="0" xfId="6" applyFont="1" applyProtection="1">
      <alignment vertical="center"/>
    </xf>
    <xf numFmtId="56" fontId="12" fillId="0" borderId="16" xfId="0" applyNumberFormat="1" applyFont="1" applyBorder="1" applyAlignment="1" applyProtection="1">
      <alignment horizontal="left" vertical="center" indent="1"/>
      <protection locked="0"/>
    </xf>
    <xf numFmtId="38" fontId="30" fillId="0" borderId="6" xfId="1" applyFont="1" applyBorder="1" applyAlignment="1">
      <alignment horizontal="right" vertical="center"/>
    </xf>
    <xf numFmtId="193" fontId="68" fillId="0" borderId="7" xfId="5" applyNumberFormat="1" applyFont="1" applyFill="1" applyBorder="1" applyAlignment="1" applyProtection="1">
      <alignment horizontal="center" vertical="center" textRotation="255" shrinkToFit="1"/>
      <protection locked="0"/>
    </xf>
    <xf numFmtId="0" fontId="36" fillId="0" borderId="6" xfId="22" applyFont="1" applyBorder="1" applyAlignment="1">
      <alignment vertical="center" wrapText="1"/>
    </xf>
    <xf numFmtId="0" fontId="30" fillId="10" borderId="6" xfId="0" applyFont="1" applyFill="1" applyBorder="1" applyAlignment="1" applyProtection="1">
      <alignment horizontal="center" vertical="center"/>
    </xf>
    <xf numFmtId="0" fontId="148" fillId="0" borderId="0" xfId="0" applyFont="1" applyAlignment="1" applyProtection="1">
      <alignment vertical="center"/>
    </xf>
    <xf numFmtId="0" fontId="93" fillId="0" borderId="0" xfId="0" applyFont="1">
      <alignment vertical="center"/>
    </xf>
    <xf numFmtId="0" fontId="36" fillId="0" borderId="6" xfId="24" applyFont="1" applyBorder="1" applyAlignment="1">
      <alignment vertical="center" wrapText="1"/>
    </xf>
    <xf numFmtId="0" fontId="149" fillId="0" borderId="0" xfId="0" applyNumberFormat="1" applyFont="1" applyProtection="1">
      <alignment vertical="center"/>
    </xf>
    <xf numFmtId="0" fontId="150" fillId="0" borderId="0" xfId="0" applyNumberFormat="1" applyFont="1" applyProtection="1">
      <alignment vertical="center"/>
    </xf>
    <xf numFmtId="0" fontId="151" fillId="0" borderId="0" xfId="0" applyNumberFormat="1" applyFont="1" applyProtection="1">
      <alignment vertical="center"/>
    </xf>
    <xf numFmtId="0" fontId="150" fillId="0" borderId="0" xfId="0" applyNumberFormat="1" applyFont="1" applyAlignment="1" applyProtection="1">
      <alignment vertical="center"/>
    </xf>
    <xf numFmtId="0" fontId="151" fillId="0" borderId="0" xfId="0" applyNumberFormat="1" applyFont="1" applyAlignment="1" applyProtection="1">
      <alignment vertical="center"/>
    </xf>
    <xf numFmtId="0" fontId="152" fillId="0" borderId="0" xfId="0" applyNumberFormat="1" applyFont="1" applyProtection="1">
      <alignment vertical="center"/>
    </xf>
    <xf numFmtId="0" fontId="149" fillId="0" borderId="0" xfId="12" applyFont="1" applyProtection="1">
      <alignment vertical="center"/>
    </xf>
    <xf numFmtId="0" fontId="151" fillId="19" borderId="0" xfId="0" applyNumberFormat="1" applyFont="1" applyFill="1" applyProtection="1">
      <alignment vertical="center"/>
    </xf>
    <xf numFmtId="0" fontId="152" fillId="19" borderId="0" xfId="0" applyNumberFormat="1" applyFont="1" applyFill="1" applyProtection="1">
      <alignment vertical="center"/>
    </xf>
    <xf numFmtId="0" fontId="153" fillId="0" borderId="0" xfId="0" applyNumberFormat="1" applyFont="1" applyProtection="1">
      <alignment vertical="center"/>
    </xf>
    <xf numFmtId="0" fontId="150" fillId="0" borderId="0" xfId="0" applyNumberFormat="1" applyFont="1" applyAlignment="1" applyProtection="1">
      <alignment vertical="center" wrapText="1"/>
    </xf>
    <xf numFmtId="0" fontId="153" fillId="0" borderId="0" xfId="0" applyFont="1" applyProtection="1">
      <alignment vertical="center"/>
    </xf>
    <xf numFmtId="0" fontId="151" fillId="0" borderId="0" xfId="0" applyNumberFormat="1" applyFont="1" applyAlignment="1" applyProtection="1">
      <alignment horizontal="center" vertical="center"/>
    </xf>
    <xf numFmtId="0" fontId="154" fillId="0" borderId="0" xfId="0" applyNumberFormat="1" applyFont="1" applyProtection="1">
      <alignment vertical="center"/>
    </xf>
    <xf numFmtId="0" fontId="149" fillId="0" borderId="0" xfId="0" applyFont="1" applyProtection="1">
      <alignment vertical="center"/>
    </xf>
    <xf numFmtId="0" fontId="150" fillId="0" borderId="0" xfId="0" applyFont="1" applyProtection="1">
      <alignment vertical="center"/>
    </xf>
    <xf numFmtId="0" fontId="154" fillId="0" borderId="0" xfId="0" applyFont="1" applyProtection="1">
      <alignment vertical="center"/>
    </xf>
    <xf numFmtId="0" fontId="153" fillId="0" borderId="0" xfId="0" applyFont="1" applyAlignment="1" applyProtection="1">
      <alignment vertical="top"/>
    </xf>
    <xf numFmtId="0" fontId="149" fillId="0" borderId="0" xfId="0" applyFont="1" applyAlignment="1" applyProtection="1">
      <alignment vertical="center"/>
    </xf>
    <xf numFmtId="0" fontId="153" fillId="0" borderId="0" xfId="0" applyFont="1">
      <alignment vertical="center"/>
    </xf>
    <xf numFmtId="0" fontId="156" fillId="0" borderId="0" xfId="0" applyFont="1" applyProtection="1">
      <alignment vertical="center"/>
    </xf>
    <xf numFmtId="0" fontId="149" fillId="0" borderId="0" xfId="0" applyFont="1">
      <alignment vertical="center"/>
    </xf>
    <xf numFmtId="0" fontId="153" fillId="0" borderId="0" xfId="0" applyFont="1" applyFill="1" applyBorder="1" applyAlignment="1">
      <alignment vertical="center"/>
    </xf>
    <xf numFmtId="0" fontId="150" fillId="0" borderId="0" xfId="0" applyFont="1" applyBorder="1">
      <alignment vertical="center"/>
    </xf>
    <xf numFmtId="0" fontId="158" fillId="0" borderId="0" xfId="0" applyFont="1" applyBorder="1">
      <alignment vertical="center"/>
    </xf>
    <xf numFmtId="0" fontId="150" fillId="0" borderId="0" xfId="0" applyFont="1">
      <alignment vertical="center"/>
    </xf>
    <xf numFmtId="0" fontId="153" fillId="0" borderId="0" xfId="0" applyFont="1" applyAlignment="1">
      <alignment vertical="center"/>
    </xf>
    <xf numFmtId="0" fontId="155" fillId="0" borderId="0" xfId="0" applyFont="1">
      <alignment vertical="center"/>
    </xf>
    <xf numFmtId="0" fontId="150" fillId="0" borderId="0" xfId="0" applyFont="1" applyBorder="1" applyProtection="1">
      <alignment vertical="center"/>
    </xf>
    <xf numFmtId="0" fontId="159" fillId="0" borderId="0" xfId="2" applyFont="1" applyAlignment="1" applyProtection="1">
      <alignment vertical="center"/>
    </xf>
    <xf numFmtId="0" fontId="160" fillId="0" borderId="0" xfId="6" applyFont="1" applyProtection="1">
      <alignment vertical="center"/>
    </xf>
    <xf numFmtId="0" fontId="161" fillId="0" borderId="0" xfId="6" applyFont="1" applyProtection="1">
      <alignment vertical="center"/>
    </xf>
    <xf numFmtId="0" fontId="159" fillId="0" borderId="0" xfId="6" applyFont="1" applyProtection="1">
      <alignment vertical="center"/>
    </xf>
    <xf numFmtId="0" fontId="162" fillId="0" borderId="0" xfId="6" applyFont="1" applyProtection="1">
      <alignment vertical="center"/>
    </xf>
    <xf numFmtId="0" fontId="163" fillId="0" borderId="0" xfId="6" applyFont="1" applyProtection="1">
      <alignment vertical="center"/>
    </xf>
    <xf numFmtId="0" fontId="149" fillId="0" borderId="0" xfId="2" applyFont="1" applyFill="1" applyAlignment="1">
      <alignment vertical="center"/>
    </xf>
    <xf numFmtId="200" fontId="164" fillId="0" borderId="0" xfId="5" applyNumberFormat="1" applyFont="1" applyFill="1" applyAlignment="1">
      <alignment horizontal="center" vertical="center" wrapText="1"/>
    </xf>
    <xf numFmtId="49" fontId="164" fillId="0" borderId="0" xfId="5" applyNumberFormat="1" applyFont="1" applyFill="1" applyAlignment="1">
      <alignment horizontal="center" vertical="center" wrapText="1"/>
    </xf>
    <xf numFmtId="0" fontId="164" fillId="0" borderId="0" xfId="5" applyFont="1" applyFill="1" applyAlignment="1">
      <alignment horizontal="center" vertical="center" wrapText="1"/>
    </xf>
    <xf numFmtId="38" fontId="164" fillId="0" borderId="0" xfId="4" applyFont="1" applyFill="1" applyAlignment="1">
      <alignment horizontal="center" vertical="center" wrapText="1"/>
    </xf>
    <xf numFmtId="193" fontId="164" fillId="0" borderId="0" xfId="5" applyNumberFormat="1" applyFont="1" applyFill="1" applyAlignment="1">
      <alignment horizontal="center" vertical="center" textRotation="255" shrinkToFit="1"/>
    </xf>
    <xf numFmtId="38" fontId="164" fillId="0" borderId="0" xfId="1" applyFont="1" applyFill="1" applyAlignment="1">
      <alignment horizontal="center" vertical="center" wrapText="1"/>
    </xf>
    <xf numFmtId="0" fontId="164" fillId="0" borderId="0" xfId="5" applyFont="1" applyFill="1" applyBorder="1" applyAlignment="1">
      <alignment horizontal="center" vertical="center" wrapText="1"/>
    </xf>
    <xf numFmtId="0" fontId="161" fillId="0" borderId="0" xfId="0" applyFont="1" applyProtection="1">
      <alignment vertical="center"/>
    </xf>
    <xf numFmtId="0" fontId="153" fillId="0" borderId="0" xfId="0" applyFont="1" applyAlignment="1" applyProtection="1">
      <alignment vertical="center"/>
    </xf>
    <xf numFmtId="0" fontId="149" fillId="0" borderId="0" xfId="2" applyFont="1" applyAlignment="1">
      <alignment vertical="center"/>
    </xf>
    <xf numFmtId="0" fontId="159" fillId="11" borderId="0" xfId="2" applyFont="1" applyFill="1" applyAlignment="1" applyProtection="1">
      <alignment vertical="center" wrapText="1"/>
      <protection hidden="1"/>
    </xf>
    <xf numFmtId="0" fontId="159" fillId="11" borderId="0" xfId="2" applyFont="1" applyFill="1" applyAlignment="1" applyProtection="1">
      <alignment vertical="center" shrinkToFit="1"/>
      <protection hidden="1"/>
    </xf>
    <xf numFmtId="0" fontId="165" fillId="0" borderId="0" xfId="2" applyFont="1" applyAlignment="1" applyProtection="1">
      <alignment vertical="center"/>
      <protection hidden="1"/>
    </xf>
    <xf numFmtId="0" fontId="164" fillId="0" borderId="0" xfId="0" applyFont="1">
      <alignment vertical="center"/>
    </xf>
    <xf numFmtId="0" fontId="159" fillId="0" borderId="0" xfId="2" applyFont="1" applyAlignment="1">
      <alignment vertical="center"/>
    </xf>
    <xf numFmtId="0" fontId="165" fillId="0" borderId="0" xfId="2" applyFont="1" applyBorder="1" applyAlignment="1" applyProtection="1">
      <alignment vertical="center"/>
      <protection hidden="1"/>
    </xf>
    <xf numFmtId="0" fontId="149" fillId="12" borderId="0" xfId="2" applyFont="1" applyFill="1" applyAlignment="1">
      <alignment vertical="center"/>
    </xf>
    <xf numFmtId="0" fontId="159" fillId="12" borderId="0" xfId="2" applyFont="1" applyFill="1" applyAlignment="1">
      <alignment vertical="center"/>
    </xf>
    <xf numFmtId="0" fontId="159" fillId="12" borderId="0" xfId="2" applyFont="1" applyFill="1" applyAlignment="1">
      <alignment vertical="center" shrinkToFit="1"/>
    </xf>
    <xf numFmtId="0" fontId="165" fillId="12" borderId="0" xfId="2" applyFont="1" applyFill="1" applyAlignment="1">
      <alignment vertical="center"/>
    </xf>
    <xf numFmtId="0" fontId="165" fillId="12" borderId="0" xfId="2" applyFont="1" applyFill="1" applyAlignment="1">
      <alignment horizontal="center" vertical="center"/>
    </xf>
    <xf numFmtId="202" fontId="165" fillId="12" borderId="0" xfId="2" applyNumberFormat="1" applyFont="1" applyFill="1" applyAlignment="1">
      <alignment vertical="center"/>
    </xf>
    <xf numFmtId="202" fontId="165" fillId="12" borderId="0" xfId="2" applyNumberFormat="1" applyFont="1" applyFill="1" applyAlignment="1">
      <alignment horizontal="center" vertical="center"/>
    </xf>
    <xf numFmtId="0" fontId="165" fillId="12" borderId="0" xfId="2" applyFont="1" applyFill="1" applyBorder="1" applyAlignment="1">
      <alignment vertical="center"/>
    </xf>
    <xf numFmtId="0" fontId="165" fillId="0" borderId="0" xfId="2" applyFont="1" applyAlignment="1">
      <alignment vertical="center" shrinkToFit="1"/>
    </xf>
    <xf numFmtId="0" fontId="165" fillId="0" borderId="0" xfId="2" applyFont="1" applyAlignment="1">
      <alignment vertical="center"/>
    </xf>
    <xf numFmtId="0" fontId="165" fillId="0" borderId="0" xfId="2" applyFont="1" applyAlignment="1">
      <alignment horizontal="center" vertical="center"/>
    </xf>
    <xf numFmtId="202" fontId="165" fillId="0" borderId="0" xfId="2" applyNumberFormat="1" applyFont="1" applyAlignment="1">
      <alignment vertical="center"/>
    </xf>
    <xf numFmtId="202" fontId="165" fillId="0" borderId="0" xfId="2" applyNumberFormat="1" applyFont="1" applyAlignment="1">
      <alignment horizontal="center" vertical="center"/>
    </xf>
    <xf numFmtId="0" fontId="165" fillId="0" borderId="0" xfId="2" applyFont="1" applyBorder="1" applyAlignment="1">
      <alignment vertical="center"/>
    </xf>
    <xf numFmtId="0" fontId="164" fillId="0" borderId="0" xfId="0" applyFont="1" applyBorder="1">
      <alignment vertical="center"/>
    </xf>
    <xf numFmtId="0" fontId="166" fillId="0" borderId="0" xfId="2" applyFont="1" applyAlignment="1">
      <alignment vertical="center"/>
    </xf>
    <xf numFmtId="0" fontId="166" fillId="0" borderId="0" xfId="2" applyFont="1" applyAlignment="1">
      <alignment horizontal="center" vertical="center"/>
    </xf>
    <xf numFmtId="202" fontId="166" fillId="0" borderId="0" xfId="2" applyNumberFormat="1" applyFont="1" applyAlignment="1">
      <alignment vertical="center"/>
    </xf>
    <xf numFmtId="202" fontId="166" fillId="0" borderId="0" xfId="2" applyNumberFormat="1" applyFont="1" applyAlignment="1">
      <alignment horizontal="center" vertical="center"/>
    </xf>
    <xf numFmtId="0" fontId="167" fillId="0" borderId="0" xfId="2" applyFont="1" applyAlignment="1">
      <alignment horizontal="center" vertical="center" wrapText="1"/>
    </xf>
    <xf numFmtId="0" fontId="149" fillId="11" borderId="0" xfId="2" applyFont="1" applyFill="1" applyAlignment="1" applyProtection="1">
      <alignment vertical="center" wrapText="1"/>
      <protection hidden="1"/>
    </xf>
    <xf numFmtId="0" fontId="166" fillId="0" borderId="0" xfId="2" applyFont="1" applyAlignment="1" applyProtection="1">
      <alignment vertical="center"/>
      <protection hidden="1"/>
    </xf>
    <xf numFmtId="38" fontId="34" fillId="0" borderId="0" xfId="1" applyFont="1" applyAlignment="1">
      <alignment vertical="top"/>
    </xf>
    <xf numFmtId="38" fontId="169" fillId="0" borderId="196" xfId="1" applyFont="1" applyBorder="1">
      <alignment vertical="center"/>
    </xf>
    <xf numFmtId="38" fontId="168" fillId="0" borderId="196" xfId="1" applyFont="1" applyBorder="1" applyAlignment="1">
      <alignment vertical="center" wrapText="1"/>
    </xf>
    <xf numFmtId="38" fontId="170" fillId="0" borderId="0" xfId="1" applyFont="1" applyAlignment="1">
      <alignment vertical="top"/>
    </xf>
    <xf numFmtId="38" fontId="82" fillId="0" borderId="197" xfId="1" applyFont="1" applyFill="1" applyBorder="1" applyAlignment="1" applyProtection="1">
      <alignment horizontal="center" vertical="center"/>
    </xf>
    <xf numFmtId="38" fontId="82" fillId="0" borderId="198" xfId="1" applyFont="1" applyFill="1" applyBorder="1" applyAlignment="1" applyProtection="1">
      <alignment horizontal="center" vertical="center"/>
    </xf>
    <xf numFmtId="38" fontId="30" fillId="0" borderId="7" xfId="1" applyFont="1" applyBorder="1" applyProtection="1">
      <alignment vertical="center"/>
      <protection locked="0"/>
    </xf>
    <xf numFmtId="38" fontId="171" fillId="0" borderId="0" xfId="1" applyFont="1" applyAlignment="1">
      <alignment vertical="center"/>
    </xf>
    <xf numFmtId="38" fontId="171" fillId="0" borderId="0" xfId="1" applyFont="1" applyAlignment="1">
      <alignment vertical="top"/>
    </xf>
    <xf numFmtId="0" fontId="36" fillId="9" borderId="6" xfId="24" applyFont="1" applyFill="1" applyBorder="1" applyAlignment="1">
      <alignment vertical="center" wrapText="1"/>
    </xf>
    <xf numFmtId="0" fontId="36" fillId="9" borderId="45" xfId="24" applyFont="1" applyFill="1" applyBorder="1" applyAlignment="1">
      <alignment vertical="center" wrapText="1"/>
    </xf>
    <xf numFmtId="0" fontId="132" fillId="9" borderId="45" xfId="24" applyFont="1" applyFill="1" applyBorder="1" applyAlignment="1">
      <alignment vertical="center" wrapText="1"/>
    </xf>
    <xf numFmtId="0" fontId="36" fillId="9" borderId="44" xfId="24" applyFont="1" applyFill="1" applyBorder="1" applyAlignment="1">
      <alignment vertical="center" wrapText="1"/>
    </xf>
    <xf numFmtId="0" fontId="36" fillId="9" borderId="43" xfId="24" applyFont="1" applyFill="1" applyBorder="1" applyAlignment="1">
      <alignment vertical="center" wrapText="1"/>
    </xf>
    <xf numFmtId="0" fontId="36" fillId="0" borderId="6" xfId="22" applyFont="1" applyBorder="1" applyAlignment="1">
      <alignment vertical="center" wrapText="1"/>
    </xf>
    <xf numFmtId="204" fontId="12" fillId="2" borderId="192" xfId="0" applyNumberFormat="1" applyFont="1" applyFill="1" applyBorder="1" applyAlignment="1">
      <alignment horizontal="center" vertical="center" shrinkToFit="1"/>
    </xf>
    <xf numFmtId="204" fontId="12" fillId="2" borderId="193" xfId="0" applyNumberFormat="1" applyFont="1" applyFill="1" applyBorder="1" applyAlignment="1">
      <alignment horizontal="center" vertical="center" shrinkToFit="1"/>
    </xf>
    <xf numFmtId="0" fontId="12" fillId="3" borderId="0" xfId="0" applyFont="1" applyFill="1" applyAlignment="1">
      <alignment horizontal="center" vertical="center" wrapText="1"/>
    </xf>
    <xf numFmtId="0" fontId="12" fillId="3" borderId="0" xfId="0" applyFont="1" applyFill="1" applyAlignment="1">
      <alignment horizontal="center" vertical="center"/>
    </xf>
    <xf numFmtId="0" fontId="12" fillId="2" borderId="4"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183" fontId="12" fillId="0" borderId="35" xfId="0" applyNumberFormat="1" applyFont="1" applyBorder="1" applyAlignment="1" applyProtection="1">
      <alignment horizontal="right" vertical="center" indent="1" shrinkToFit="1"/>
      <protection locked="0"/>
    </xf>
    <xf numFmtId="183" fontId="12" fillId="0" borderId="36" xfId="0" applyNumberFormat="1" applyFont="1" applyBorder="1" applyAlignment="1" applyProtection="1">
      <alignment horizontal="right" vertical="center" indent="1" shrinkToFit="1"/>
      <protection locked="0"/>
    </xf>
    <xf numFmtId="183" fontId="12" fillId="0" borderId="37" xfId="0" applyNumberFormat="1" applyFont="1" applyBorder="1" applyAlignment="1" applyProtection="1">
      <alignment horizontal="right" vertical="center" indent="1" shrinkToFit="1"/>
      <protection locked="0"/>
    </xf>
    <xf numFmtId="0" fontId="12" fillId="2" borderId="5" xfId="0" applyFont="1" applyFill="1" applyBorder="1" applyAlignment="1">
      <alignment horizontal="center" vertical="center" shrinkToFit="1"/>
    </xf>
    <xf numFmtId="0" fontId="12" fillId="2" borderId="20" xfId="0" applyFont="1" applyFill="1" applyBorder="1" applyAlignment="1">
      <alignment horizontal="center" vertical="center" shrinkToFit="1"/>
    </xf>
    <xf numFmtId="38" fontId="12" fillId="0" borderId="14" xfId="1" applyFont="1" applyBorder="1" applyAlignment="1" applyProtection="1">
      <alignment horizontal="right" vertical="center" indent="1"/>
      <protection locked="0"/>
    </xf>
    <xf numFmtId="38" fontId="12" fillId="0" borderId="10" xfId="1" applyFont="1" applyBorder="1" applyAlignment="1" applyProtection="1">
      <alignment horizontal="right" vertical="center" indent="1"/>
      <protection locked="0"/>
    </xf>
    <xf numFmtId="38" fontId="12" fillId="0" borderId="15" xfId="1" applyFont="1" applyBorder="1" applyAlignment="1" applyProtection="1">
      <alignment horizontal="right" vertical="center" indent="1"/>
      <protection locked="0"/>
    </xf>
    <xf numFmtId="0" fontId="12" fillId="2" borderId="3" xfId="0" applyFont="1" applyFill="1" applyBorder="1" applyAlignment="1">
      <alignment horizontal="center" vertical="center" shrinkToFit="1"/>
    </xf>
    <xf numFmtId="0" fontId="12" fillId="2" borderId="21" xfId="0" applyFont="1" applyFill="1" applyBorder="1" applyAlignment="1">
      <alignment horizontal="center" vertical="center" shrinkToFit="1"/>
    </xf>
    <xf numFmtId="38" fontId="12" fillId="0" borderId="16" xfId="1" applyFont="1" applyBorder="1" applyAlignment="1" applyProtection="1">
      <alignment horizontal="right" vertical="center" indent="1"/>
      <protection locked="0"/>
    </xf>
    <xf numFmtId="38" fontId="12" fillId="0" borderId="17" xfId="1" applyFont="1" applyBorder="1" applyAlignment="1" applyProtection="1">
      <alignment horizontal="right" vertical="center" indent="1"/>
      <protection locked="0"/>
    </xf>
    <xf numFmtId="38" fontId="12" fillId="0" borderId="18" xfId="1" applyFont="1" applyBorder="1" applyAlignment="1" applyProtection="1">
      <alignment horizontal="right" vertical="center" indent="1"/>
      <protection locked="0"/>
    </xf>
    <xf numFmtId="0" fontId="12" fillId="2" borderId="2" xfId="0" applyFont="1" applyFill="1" applyBorder="1" applyAlignment="1">
      <alignment horizontal="center" vertical="center"/>
    </xf>
    <xf numFmtId="176" fontId="12" fillId="0" borderId="26" xfId="0" applyNumberFormat="1" applyFont="1" applyBorder="1" applyAlignment="1" applyProtection="1">
      <alignment horizontal="left" vertical="center" indent="1" shrinkToFit="1"/>
      <protection locked="0"/>
    </xf>
    <xf numFmtId="176" fontId="12" fillId="0" borderId="27" xfId="0" applyNumberFormat="1" applyFont="1" applyBorder="1" applyAlignment="1" applyProtection="1">
      <alignment horizontal="left" vertical="center" indent="1" shrinkToFit="1"/>
      <protection locked="0"/>
    </xf>
    <xf numFmtId="176" fontId="12" fillId="0" borderId="28" xfId="0" applyNumberFormat="1" applyFont="1" applyBorder="1" applyAlignment="1" applyProtection="1">
      <alignment horizontal="left" vertical="center" indent="1" shrinkToFit="1"/>
      <protection locked="0"/>
    </xf>
    <xf numFmtId="0" fontId="12" fillId="0" borderId="29" xfId="0" applyFont="1" applyBorder="1" applyAlignment="1" applyProtection="1">
      <alignment horizontal="left" vertical="center" wrapText="1" indent="1"/>
      <protection locked="0"/>
    </xf>
    <xf numFmtId="0" fontId="12" fillId="0" borderId="30" xfId="0" applyFont="1" applyBorder="1" applyAlignment="1" applyProtection="1">
      <alignment horizontal="left" vertical="center" wrapText="1" indent="1"/>
      <protection locked="0"/>
    </xf>
    <xf numFmtId="0" fontId="12" fillId="0" borderId="31" xfId="0" applyFont="1" applyBorder="1" applyAlignment="1" applyProtection="1">
      <alignment horizontal="left" vertical="center" wrapText="1" indent="1"/>
      <protection locked="0"/>
    </xf>
    <xf numFmtId="49" fontId="12" fillId="0" borderId="32" xfId="0" applyNumberFormat="1" applyFont="1" applyBorder="1" applyAlignment="1" applyProtection="1">
      <alignment horizontal="left" vertical="center" indent="1" shrinkToFit="1"/>
      <protection locked="0"/>
    </xf>
    <xf numFmtId="49" fontId="12" fillId="0" borderId="33" xfId="0" applyNumberFormat="1" applyFont="1" applyBorder="1" applyAlignment="1" applyProtection="1">
      <alignment horizontal="left" vertical="center" indent="1" shrinkToFit="1"/>
      <protection locked="0"/>
    </xf>
    <xf numFmtId="49" fontId="12" fillId="0" borderId="34" xfId="0" applyNumberFormat="1" applyFont="1" applyBorder="1" applyAlignment="1" applyProtection="1">
      <alignment horizontal="left" vertical="center" indent="1" shrinkToFit="1"/>
      <protection locked="0"/>
    </xf>
    <xf numFmtId="49" fontId="12" fillId="0" borderId="7" xfId="0" applyNumberFormat="1" applyFont="1" applyBorder="1" applyAlignment="1" applyProtection="1">
      <alignment horizontal="left" vertical="center" indent="1" shrinkToFit="1"/>
      <protection locked="0"/>
    </xf>
    <xf numFmtId="49" fontId="12" fillId="0" borderId="8" xfId="0" applyNumberFormat="1" applyFont="1" applyBorder="1" applyAlignment="1" applyProtection="1">
      <alignment horizontal="left" vertical="center" indent="1" shrinkToFit="1"/>
      <protection locked="0"/>
    </xf>
    <xf numFmtId="49" fontId="12" fillId="0" borderId="9" xfId="0" applyNumberFormat="1" applyFont="1" applyBorder="1" applyAlignment="1" applyProtection="1">
      <alignment horizontal="left" vertical="center" indent="1" shrinkToFit="1"/>
      <protection locked="0"/>
    </xf>
    <xf numFmtId="0" fontId="18" fillId="4" borderId="1" xfId="0" applyFont="1" applyFill="1" applyBorder="1">
      <alignment vertical="center"/>
    </xf>
    <xf numFmtId="0" fontId="0" fillId="0" borderId="0" xfId="0">
      <alignment vertical="center"/>
    </xf>
    <xf numFmtId="0" fontId="12" fillId="0" borderId="12" xfId="0" applyFont="1" applyFill="1" applyBorder="1" applyProtection="1">
      <alignment vertical="center"/>
    </xf>
    <xf numFmtId="0" fontId="12" fillId="0" borderId="13" xfId="0" applyFont="1" applyFill="1" applyBorder="1" applyProtection="1">
      <alignment vertical="center"/>
    </xf>
    <xf numFmtId="0" fontId="12" fillId="0" borderId="14"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0" fontId="12" fillId="0" borderId="15" xfId="0" applyFont="1" applyBorder="1" applyAlignment="1" applyProtection="1">
      <alignment horizontal="left" vertical="center" indent="1"/>
      <protection locked="0"/>
    </xf>
    <xf numFmtId="0" fontId="12" fillId="0" borderId="16" xfId="0" applyFont="1" applyBorder="1" applyAlignment="1" applyProtection="1">
      <alignment horizontal="left" vertical="center" indent="1"/>
      <protection locked="0"/>
    </xf>
    <xf numFmtId="0" fontId="12" fillId="0" borderId="17"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53" fillId="4" borderId="38" xfId="0" applyFont="1" applyFill="1" applyBorder="1">
      <alignment vertical="center"/>
    </xf>
    <xf numFmtId="0" fontId="53" fillId="0" borderId="38" xfId="0" applyFont="1" applyBorder="1">
      <alignment vertical="center"/>
    </xf>
    <xf numFmtId="0" fontId="12" fillId="0" borderId="32" xfId="0" applyFont="1" applyBorder="1" applyAlignment="1" applyProtection="1">
      <alignment horizontal="left" vertical="center" indent="1" shrinkToFit="1"/>
      <protection locked="0"/>
    </xf>
    <xf numFmtId="0" fontId="12" fillId="0" borderId="33" xfId="0" applyFont="1" applyBorder="1" applyAlignment="1" applyProtection="1">
      <alignment horizontal="left" vertical="center" indent="1" shrinkToFit="1"/>
      <protection locked="0"/>
    </xf>
    <xf numFmtId="0" fontId="12" fillId="0" borderId="34" xfId="0" applyFont="1" applyBorder="1" applyAlignment="1" applyProtection="1">
      <alignment horizontal="left" vertical="center" indent="1" shrinkToFit="1"/>
      <protection locked="0"/>
    </xf>
    <xf numFmtId="0" fontId="11" fillId="0" borderId="36" xfId="0" applyFont="1" applyBorder="1" applyAlignment="1">
      <alignment horizontal="center" vertical="center" shrinkToFit="1"/>
    </xf>
    <xf numFmtId="0" fontId="54" fillId="4" borderId="38" xfId="0" applyFont="1" applyFill="1" applyBorder="1">
      <alignment vertical="center"/>
    </xf>
    <xf numFmtId="56" fontId="12" fillId="0" borderId="17" xfId="0" applyNumberFormat="1" applyFont="1" applyBorder="1">
      <alignment vertical="center"/>
    </xf>
    <xf numFmtId="56" fontId="12" fillId="0" borderId="42" xfId="0" applyNumberFormat="1" applyFont="1" applyBorder="1">
      <alignment vertical="center"/>
    </xf>
    <xf numFmtId="49" fontId="112" fillId="0" borderId="10" xfId="0" applyNumberFormat="1" applyFont="1" applyFill="1" applyBorder="1" applyAlignment="1" applyProtection="1">
      <alignment horizontal="left" vertical="center" indent="1"/>
    </xf>
    <xf numFmtId="49" fontId="113" fillId="0" borderId="15" xfId="0" applyNumberFormat="1" applyFont="1" applyFill="1" applyBorder="1" applyAlignment="1" applyProtection="1">
      <alignment horizontal="left" vertical="center" indent="1"/>
    </xf>
    <xf numFmtId="0" fontId="12" fillId="3" borderId="24" xfId="0" applyFont="1" applyFill="1" applyBorder="1" applyAlignment="1">
      <alignment horizontal="center" vertical="center" wrapText="1"/>
    </xf>
    <xf numFmtId="0" fontId="12" fillId="3" borderId="24" xfId="0" applyFont="1" applyFill="1" applyBorder="1" applyAlignment="1">
      <alignment horizontal="center" vertical="center"/>
    </xf>
    <xf numFmtId="0" fontId="12" fillId="0" borderId="26" xfId="0" applyFont="1" applyBorder="1" applyAlignment="1" applyProtection="1">
      <alignment horizontal="left" vertical="center" indent="1" shrinkToFit="1"/>
      <protection locked="0"/>
    </xf>
    <xf numFmtId="0" fontId="12" fillId="0" borderId="27" xfId="0" applyFont="1" applyBorder="1" applyAlignment="1" applyProtection="1">
      <alignment horizontal="left" vertical="center" indent="1" shrinkToFit="1"/>
      <protection locked="0"/>
    </xf>
    <xf numFmtId="0" fontId="12" fillId="0" borderId="28" xfId="0" applyFont="1" applyBorder="1" applyAlignment="1" applyProtection="1">
      <alignment horizontal="left" vertical="center" indent="1" shrinkToFit="1"/>
      <protection locked="0"/>
    </xf>
    <xf numFmtId="0" fontId="12" fillId="0" borderId="29" xfId="0" applyFont="1" applyBorder="1" applyAlignment="1" applyProtection="1">
      <alignment horizontal="left" vertical="center" indent="1" shrinkToFit="1"/>
      <protection locked="0"/>
    </xf>
    <xf numFmtId="0" fontId="12" fillId="0" borderId="30" xfId="0" applyFont="1" applyBorder="1" applyAlignment="1" applyProtection="1">
      <alignment horizontal="left" vertical="center" indent="1" shrinkToFit="1"/>
      <protection locked="0"/>
    </xf>
    <xf numFmtId="0" fontId="12" fillId="0" borderId="31" xfId="0" applyFont="1" applyBorder="1" applyAlignment="1" applyProtection="1">
      <alignment horizontal="left" vertical="center" indent="1" shrinkToFit="1"/>
      <protection locked="0"/>
    </xf>
    <xf numFmtId="0" fontId="55" fillId="0" borderId="36" xfId="0" applyFont="1" applyBorder="1" applyAlignment="1">
      <alignment horizontal="center" vertical="center" shrinkToFit="1"/>
    </xf>
    <xf numFmtId="0" fontId="18" fillId="4" borderId="38" xfId="0" applyFont="1" applyFill="1" applyBorder="1" applyAlignment="1">
      <alignment horizontal="center" vertical="center"/>
    </xf>
    <xf numFmtId="0" fontId="12" fillId="3" borderId="25" xfId="0" applyFont="1" applyFill="1" applyBorder="1" applyAlignment="1">
      <alignment horizontal="center" vertical="center"/>
    </xf>
    <xf numFmtId="176" fontId="12" fillId="0" borderId="29" xfId="0" applyNumberFormat="1" applyFont="1" applyBorder="1" applyAlignment="1" applyProtection="1">
      <alignment horizontal="left" vertical="center" indent="1" shrinkToFit="1"/>
      <protection locked="0"/>
    </xf>
    <xf numFmtId="176" fontId="12" fillId="0" borderId="30" xfId="0" applyNumberFormat="1" applyFont="1" applyBorder="1" applyAlignment="1" applyProtection="1">
      <alignment horizontal="left" vertical="center" indent="1" shrinkToFit="1"/>
      <protection locked="0"/>
    </xf>
    <xf numFmtId="176" fontId="12" fillId="0" borderId="31" xfId="0" applyNumberFormat="1" applyFont="1" applyBorder="1" applyAlignment="1" applyProtection="1">
      <alignment horizontal="left" vertical="center" indent="1" shrinkToFit="1"/>
      <protection locked="0"/>
    </xf>
    <xf numFmtId="49" fontId="12" fillId="0" borderId="29" xfId="0" applyNumberFormat="1" applyFont="1" applyBorder="1" applyAlignment="1" applyProtection="1">
      <alignment horizontal="left" vertical="center" wrapText="1" indent="1"/>
      <protection locked="0"/>
    </xf>
    <xf numFmtId="49" fontId="12" fillId="0" borderId="30" xfId="0" applyNumberFormat="1" applyFont="1" applyBorder="1" applyAlignment="1" applyProtection="1">
      <alignment horizontal="left" vertical="center" wrapText="1" indent="1"/>
      <protection locked="0"/>
    </xf>
    <xf numFmtId="49" fontId="12" fillId="0" borderId="31" xfId="0" applyNumberFormat="1" applyFont="1" applyBorder="1" applyAlignment="1" applyProtection="1">
      <alignment horizontal="left" vertical="center" wrapText="1" indent="1"/>
      <protection locked="0"/>
    </xf>
    <xf numFmtId="49" fontId="12" fillId="0" borderId="29" xfId="0" applyNumberFormat="1" applyFont="1" applyBorder="1" applyAlignment="1" applyProtection="1">
      <alignment horizontal="left" vertical="center" indent="1" shrinkToFit="1"/>
      <protection locked="0"/>
    </xf>
    <xf numFmtId="49" fontId="12" fillId="0" borderId="30" xfId="0" applyNumberFormat="1" applyFont="1" applyBorder="1" applyAlignment="1" applyProtection="1">
      <alignment horizontal="left" vertical="center" indent="1" shrinkToFit="1"/>
      <protection locked="0"/>
    </xf>
    <xf numFmtId="49" fontId="12" fillId="0" borderId="31" xfId="0" applyNumberFormat="1" applyFont="1" applyBorder="1" applyAlignment="1" applyProtection="1">
      <alignment horizontal="left" vertical="center" indent="1" shrinkToFit="1"/>
      <protection locked="0"/>
    </xf>
    <xf numFmtId="49" fontId="12" fillId="0" borderId="26" xfId="0" applyNumberFormat="1" applyFont="1" applyBorder="1" applyAlignment="1" applyProtection="1">
      <alignment horizontal="left" vertical="center" indent="1" shrinkToFit="1"/>
      <protection locked="0"/>
    </xf>
    <xf numFmtId="49" fontId="12" fillId="0" borderId="27" xfId="0" applyNumberFormat="1" applyFont="1" applyBorder="1" applyAlignment="1" applyProtection="1">
      <alignment horizontal="left" vertical="center" indent="1" shrinkToFit="1"/>
      <protection locked="0"/>
    </xf>
    <xf numFmtId="49" fontId="12" fillId="0" borderId="28" xfId="0" applyNumberFormat="1" applyFont="1" applyBorder="1" applyAlignment="1" applyProtection="1">
      <alignment horizontal="left" vertical="center" indent="1" shrinkToFit="1"/>
      <protection locked="0"/>
    </xf>
    <xf numFmtId="0" fontId="12" fillId="2" borderId="22" xfId="0" applyFont="1" applyFill="1" applyBorder="1" applyAlignment="1">
      <alignment horizontal="center" vertical="center"/>
    </xf>
    <xf numFmtId="0" fontId="13" fillId="4" borderId="38" xfId="0" applyFont="1" applyFill="1" applyBorder="1">
      <alignment vertical="center"/>
    </xf>
    <xf numFmtId="179" fontId="12" fillId="0" borderId="7" xfId="0" applyNumberFormat="1" applyFont="1" applyBorder="1" applyAlignment="1" applyProtection="1">
      <alignment horizontal="left" vertical="center" indent="1" shrinkToFit="1"/>
      <protection locked="0"/>
    </xf>
    <xf numFmtId="179" fontId="12" fillId="0" borderId="8" xfId="0" applyNumberFormat="1" applyFont="1" applyBorder="1" applyAlignment="1" applyProtection="1">
      <alignment horizontal="left" vertical="center" indent="1" shrinkToFit="1"/>
      <protection locked="0"/>
    </xf>
    <xf numFmtId="179" fontId="12" fillId="0" borderId="9" xfId="0" applyNumberFormat="1" applyFont="1" applyBorder="1" applyAlignment="1" applyProtection="1">
      <alignment horizontal="left" vertical="center" indent="1" shrinkToFit="1"/>
      <protection locked="0"/>
    </xf>
    <xf numFmtId="0" fontId="12" fillId="0" borderId="7" xfId="0" applyFont="1" applyBorder="1" applyAlignment="1" applyProtection="1">
      <alignment horizontal="left" vertical="center" indent="1" shrinkToFit="1"/>
      <protection locked="0"/>
    </xf>
    <xf numFmtId="0" fontId="12" fillId="0" borderId="8" xfId="0" applyFont="1" applyBorder="1" applyAlignment="1" applyProtection="1">
      <alignment horizontal="left" vertical="center" indent="1" shrinkToFit="1"/>
      <protection locked="0"/>
    </xf>
    <xf numFmtId="0" fontId="12" fillId="0" borderId="9" xfId="0" applyFont="1" applyBorder="1" applyAlignment="1" applyProtection="1">
      <alignment horizontal="left" vertical="center" indent="1" shrinkToFit="1"/>
      <protection locked="0"/>
    </xf>
    <xf numFmtId="0" fontId="56" fillId="0" borderId="36" xfId="0" applyFont="1" applyBorder="1" applyAlignment="1">
      <alignment horizontal="center" vertical="center" shrinkToFit="1"/>
    </xf>
    <xf numFmtId="0" fontId="13" fillId="4" borderId="0" xfId="0" applyFont="1" applyFill="1">
      <alignment vertical="center"/>
    </xf>
    <xf numFmtId="0" fontId="56" fillId="0" borderId="0" xfId="0" applyFont="1" applyBorder="1" applyAlignment="1">
      <alignment horizontal="center" vertical="center" shrinkToFit="1"/>
    </xf>
    <xf numFmtId="0" fontId="18" fillId="4" borderId="38" xfId="0" applyFont="1" applyFill="1" applyBorder="1" applyAlignment="1">
      <alignment horizontal="left" vertical="center"/>
    </xf>
    <xf numFmtId="0" fontId="18" fillId="4" borderId="0" xfId="0" applyFont="1" applyFill="1">
      <alignment vertical="center"/>
    </xf>
    <xf numFmtId="0" fontId="12" fillId="2" borderId="155" xfId="0" applyFont="1" applyFill="1" applyBorder="1" applyAlignment="1">
      <alignment horizontal="center" vertical="center" shrinkToFit="1"/>
    </xf>
    <xf numFmtId="0" fontId="12" fillId="2" borderId="40" xfId="0" applyFont="1" applyFill="1" applyBorder="1" applyAlignment="1">
      <alignment horizontal="center" vertical="center" shrinkToFit="1"/>
    </xf>
    <xf numFmtId="177" fontId="12" fillId="0" borderId="7" xfId="0" applyNumberFormat="1" applyFont="1" applyBorder="1" applyAlignment="1" applyProtection="1">
      <alignment horizontal="left" vertical="center" indent="1"/>
      <protection locked="0"/>
    </xf>
    <xf numFmtId="177" fontId="12" fillId="0" borderId="8" xfId="0" applyNumberFormat="1" applyFont="1" applyBorder="1" applyAlignment="1" applyProtection="1">
      <alignment horizontal="left" vertical="center" indent="1"/>
      <protection locked="0"/>
    </xf>
    <xf numFmtId="0" fontId="12" fillId="2" borderId="95" xfId="0" applyFont="1" applyFill="1" applyBorder="1" applyAlignment="1">
      <alignment horizontal="center" vertical="center" shrinkToFit="1"/>
    </xf>
    <xf numFmtId="0" fontId="12" fillId="2" borderId="158" xfId="0" applyFont="1" applyFill="1" applyBorder="1" applyAlignment="1">
      <alignment horizontal="center" vertical="center" shrinkToFit="1"/>
    </xf>
    <xf numFmtId="178" fontId="12" fillId="0" borderId="35" xfId="0" applyNumberFormat="1" applyFont="1" applyBorder="1" applyAlignment="1" applyProtection="1">
      <alignment horizontal="left" vertical="center" indent="1" shrinkToFit="1"/>
      <protection locked="0"/>
    </xf>
    <xf numFmtId="178" fontId="12" fillId="0" borderId="36" xfId="0" applyNumberFormat="1" applyFont="1" applyBorder="1" applyAlignment="1" applyProtection="1">
      <alignment horizontal="left" vertical="center" indent="1" shrinkToFit="1"/>
      <protection locked="0"/>
    </xf>
    <xf numFmtId="178" fontId="12" fillId="0" borderId="99" xfId="0" applyNumberFormat="1" applyFont="1" applyBorder="1" applyAlignment="1" applyProtection="1">
      <alignment horizontal="left" vertical="center" indent="1" shrinkToFit="1"/>
      <protection locked="0"/>
    </xf>
    <xf numFmtId="178" fontId="12" fillId="0" borderId="100" xfId="0" applyNumberFormat="1" applyFont="1" applyBorder="1" applyAlignment="1" applyProtection="1">
      <alignment horizontal="left" vertical="center" indent="1" shrinkToFit="1"/>
      <protection locked="0"/>
    </xf>
    <xf numFmtId="178" fontId="12" fillId="0" borderId="72" xfId="0" applyNumberFormat="1" applyFont="1" applyBorder="1" applyAlignment="1" applyProtection="1">
      <alignment horizontal="left" vertical="center" indent="1" shrinkToFit="1"/>
      <protection locked="0"/>
    </xf>
    <xf numFmtId="178" fontId="12" fillId="0" borderId="73" xfId="0" applyNumberFormat="1" applyFont="1" applyBorder="1" applyAlignment="1" applyProtection="1">
      <alignment horizontal="left" vertical="center" indent="1" shrinkToFit="1"/>
      <protection locked="0"/>
    </xf>
    <xf numFmtId="178" fontId="12" fillId="0" borderId="96" xfId="0" applyNumberFormat="1" applyFont="1" applyBorder="1" applyAlignment="1" applyProtection="1">
      <alignment horizontal="left" vertical="center" indent="1" shrinkToFit="1"/>
      <protection locked="0"/>
    </xf>
    <xf numFmtId="178" fontId="12" fillId="0" borderId="97" xfId="0" applyNumberFormat="1" applyFont="1" applyBorder="1" applyAlignment="1" applyProtection="1">
      <alignment horizontal="left" vertical="center" indent="1" shrinkToFit="1"/>
      <protection locked="0"/>
    </xf>
    <xf numFmtId="0" fontId="12" fillId="16" borderId="115" xfId="0" applyFont="1" applyFill="1" applyBorder="1" applyAlignment="1">
      <alignment horizontal="center" vertical="center" shrinkToFit="1"/>
    </xf>
    <xf numFmtId="0" fontId="12" fillId="16" borderId="116" xfId="0" applyFont="1" applyFill="1" applyBorder="1" applyAlignment="1">
      <alignment horizontal="center" vertical="center" shrinkToFit="1"/>
    </xf>
    <xf numFmtId="0" fontId="12" fillId="2" borderId="115" xfId="0" applyFont="1" applyFill="1" applyBorder="1" applyAlignment="1">
      <alignment horizontal="center" vertical="center" shrinkToFit="1"/>
    </xf>
    <xf numFmtId="0" fontId="12" fillId="2" borderId="116" xfId="0" applyFont="1" applyFill="1" applyBorder="1" applyAlignment="1">
      <alignment horizontal="center" vertical="center" shrinkToFit="1"/>
    </xf>
    <xf numFmtId="178" fontId="12" fillId="0" borderId="156" xfId="0" applyNumberFormat="1" applyFont="1" applyBorder="1" applyAlignment="1">
      <alignment horizontal="left" vertical="center" indent="1" shrinkToFit="1"/>
    </xf>
    <xf numFmtId="178" fontId="12" fillId="0" borderId="157" xfId="0" applyNumberFormat="1" applyFont="1" applyBorder="1" applyAlignment="1">
      <alignment horizontal="left" vertical="center" indent="1" shrinkToFit="1"/>
    </xf>
    <xf numFmtId="178" fontId="12" fillId="0" borderId="109" xfId="0" applyNumberFormat="1" applyFont="1" applyBorder="1" applyAlignment="1" applyProtection="1">
      <alignment horizontal="left" vertical="center" indent="1" shrinkToFit="1"/>
      <protection locked="0"/>
    </xf>
    <xf numFmtId="178" fontId="12" fillId="0" borderId="67" xfId="0" applyNumberFormat="1" applyFont="1" applyBorder="1" applyAlignment="1" applyProtection="1">
      <alignment horizontal="left" vertical="center" indent="1" shrinkToFit="1"/>
      <protection locked="0"/>
    </xf>
    <xf numFmtId="0" fontId="12" fillId="0" borderId="39" xfId="0" applyFont="1" applyBorder="1" applyAlignment="1">
      <alignment vertical="center"/>
    </xf>
    <xf numFmtId="0" fontId="12" fillId="0" borderId="40" xfId="0" applyFont="1" applyBorder="1" applyAlignment="1">
      <alignment vertical="center" wrapText="1"/>
    </xf>
    <xf numFmtId="0" fontId="12" fillId="0" borderId="39" xfId="0" applyFont="1" applyBorder="1" applyAlignment="1">
      <alignment horizontal="left" vertical="center"/>
    </xf>
    <xf numFmtId="0" fontId="12" fillId="0" borderId="41" xfId="0" applyFont="1" applyBorder="1" applyAlignment="1">
      <alignment horizontal="left" vertical="center"/>
    </xf>
    <xf numFmtId="0" fontId="36" fillId="0" borderId="6" xfId="22" applyFont="1" applyBorder="1" applyAlignment="1">
      <alignment vertical="center" wrapText="1"/>
    </xf>
    <xf numFmtId="0" fontId="39" fillId="0" borderId="38" xfId="22" applyFont="1" applyBorder="1" applyAlignment="1">
      <alignment horizontal="left" vertical="center" wrapText="1"/>
    </xf>
    <xf numFmtId="0" fontId="36" fillId="10" borderId="6" xfId="22" applyFont="1" applyFill="1" applyBorder="1" applyAlignment="1">
      <alignment horizontal="left" vertical="center" wrapText="1"/>
    </xf>
    <xf numFmtId="0" fontId="36" fillId="10" borderId="6" xfId="22" applyFont="1" applyFill="1" applyBorder="1" applyAlignment="1">
      <alignment horizontal="center" vertical="center" wrapText="1"/>
    </xf>
    <xf numFmtId="0" fontId="36" fillId="0" borderId="6" xfId="22" applyFont="1" applyBorder="1" applyAlignment="1">
      <alignment horizontal="left" vertical="center" wrapText="1"/>
    </xf>
    <xf numFmtId="0" fontId="36" fillId="0" borderId="6" xfId="22" applyFont="1" applyBorder="1" applyAlignment="1">
      <alignment horizontal="left" vertical="center"/>
    </xf>
    <xf numFmtId="0" fontId="36" fillId="0" borderId="43" xfId="22" applyFont="1" applyBorder="1" applyAlignment="1">
      <alignment horizontal="left" vertical="center" wrapText="1"/>
    </xf>
    <xf numFmtId="0" fontId="36" fillId="0" borderId="44" xfId="22" applyFont="1" applyBorder="1" applyAlignment="1">
      <alignment horizontal="left" vertical="center" wrapText="1"/>
    </xf>
    <xf numFmtId="0" fontId="36" fillId="0" borderId="6" xfId="22" applyFont="1" applyBorder="1" applyAlignment="1">
      <alignment horizontal="left" vertical="center" shrinkToFit="1"/>
    </xf>
    <xf numFmtId="0" fontId="36" fillId="0" borderId="43" xfId="22" applyFont="1" applyBorder="1" applyAlignment="1">
      <alignment horizontal="left" vertical="center" wrapText="1" shrinkToFit="1"/>
    </xf>
    <xf numFmtId="0" fontId="36" fillId="0" borderId="44" xfId="22" applyFont="1" applyBorder="1" applyAlignment="1">
      <alignment horizontal="left" vertical="center" wrapText="1" shrinkToFit="1"/>
    </xf>
    <xf numFmtId="0" fontId="36" fillId="0" borderId="35" xfId="22" applyFont="1" applyBorder="1" applyAlignment="1">
      <alignment horizontal="left" vertical="center"/>
    </xf>
    <xf numFmtId="0" fontId="36" fillId="0" borderId="37" xfId="22" applyFont="1" applyBorder="1" applyAlignment="1">
      <alignment horizontal="left" vertical="center"/>
    </xf>
    <xf numFmtId="0" fontId="36" fillId="0" borderId="41" xfId="22" applyFont="1" applyBorder="1" applyAlignment="1">
      <alignment horizontal="left" vertical="center"/>
    </xf>
    <xf numFmtId="0" fontId="36" fillId="0" borderId="42" xfId="22" applyFont="1" applyBorder="1" applyAlignment="1">
      <alignment horizontal="left" vertical="center"/>
    </xf>
    <xf numFmtId="0" fontId="36" fillId="0" borderId="43" xfId="22" applyFont="1" applyBorder="1" applyAlignment="1">
      <alignment horizontal="left" vertical="center" shrinkToFit="1"/>
    </xf>
    <xf numFmtId="0" fontId="36" fillId="0" borderId="44" xfId="22" applyFont="1" applyBorder="1" applyAlignment="1">
      <alignment horizontal="left" vertical="center" shrinkToFit="1"/>
    </xf>
    <xf numFmtId="0" fontId="36" fillId="0" borderId="45" xfId="22" applyFont="1" applyBorder="1" applyAlignment="1">
      <alignment horizontal="left" vertical="center" wrapText="1"/>
    </xf>
    <xf numFmtId="0" fontId="122" fillId="0" borderId="43" xfId="22" applyFont="1" applyBorder="1" applyAlignment="1" applyProtection="1">
      <alignment horizontal="center" vertical="center"/>
      <protection locked="0"/>
    </xf>
    <xf numFmtId="0" fontId="122" fillId="0" borderId="45" xfId="22" applyFont="1" applyBorder="1" applyAlignment="1" applyProtection="1">
      <alignment horizontal="center" vertical="center"/>
      <protection locked="0"/>
    </xf>
    <xf numFmtId="0" fontId="122" fillId="0" borderId="44" xfId="22" applyFont="1" applyBorder="1" applyAlignment="1" applyProtection="1">
      <alignment horizontal="center" vertical="center"/>
      <protection locked="0"/>
    </xf>
    <xf numFmtId="0" fontId="30" fillId="0" borderId="0" xfId="0" applyNumberFormat="1" applyFont="1" applyAlignment="1" applyProtection="1">
      <alignment vertical="top" wrapText="1"/>
    </xf>
    <xf numFmtId="0" fontId="82" fillId="0" borderId="0" xfId="0" applyNumberFormat="1" applyFont="1" applyAlignment="1" applyProtection="1">
      <alignment vertical="center" wrapText="1"/>
    </xf>
    <xf numFmtId="0" fontId="39" fillId="0" borderId="6" xfId="0" applyNumberFormat="1" applyFont="1" applyBorder="1" applyAlignment="1" applyProtection="1">
      <alignment horizontal="left" vertical="center" shrinkToFit="1"/>
      <protection locked="0"/>
    </xf>
    <xf numFmtId="180" fontId="30" fillId="0" borderId="0" xfId="0" applyNumberFormat="1" applyFont="1" applyAlignment="1" applyProtection="1">
      <alignment horizontal="right" vertical="center"/>
    </xf>
    <xf numFmtId="0" fontId="30" fillId="0" borderId="0" xfId="0" applyNumberFormat="1" applyFont="1" applyAlignment="1" applyProtection="1">
      <alignment horizontal="center" vertical="center"/>
    </xf>
    <xf numFmtId="0" fontId="30" fillId="5" borderId="6" xfId="0" applyNumberFormat="1" applyFont="1" applyFill="1" applyBorder="1" applyAlignment="1" applyProtection="1">
      <alignment horizontal="center" vertical="center"/>
    </xf>
    <xf numFmtId="0" fontId="30" fillId="0" borderId="35" xfId="0" applyNumberFormat="1" applyFont="1" applyBorder="1" applyAlignment="1" applyProtection="1">
      <alignment horizontal="center"/>
    </xf>
    <xf numFmtId="0" fontId="30" fillId="0" borderId="37" xfId="0" applyNumberFormat="1" applyFont="1" applyBorder="1" applyAlignment="1" applyProtection="1">
      <alignment horizontal="center"/>
    </xf>
    <xf numFmtId="0" fontId="30" fillId="0" borderId="0" xfId="0" applyNumberFormat="1" applyFont="1" applyAlignment="1" applyProtection="1">
      <alignment vertical="center" wrapText="1"/>
    </xf>
    <xf numFmtId="38" fontId="51" fillId="0" borderId="0" xfId="1" applyFont="1" applyAlignment="1" applyProtection="1">
      <alignment vertical="center"/>
    </xf>
    <xf numFmtId="0" fontId="30" fillId="0" borderId="41" xfId="0" applyNumberFormat="1" applyFont="1" applyBorder="1" applyAlignment="1" applyProtection="1">
      <alignment horizontal="center" vertical="top"/>
    </xf>
    <xf numFmtId="0" fontId="30" fillId="0" borderId="42" xfId="0" applyNumberFormat="1" applyFont="1" applyBorder="1" applyAlignment="1" applyProtection="1">
      <alignment horizontal="center" vertical="top"/>
    </xf>
    <xf numFmtId="182" fontId="30" fillId="0" borderId="0" xfId="0" applyNumberFormat="1" applyFont="1" applyAlignment="1" applyProtection="1">
      <alignment horizontal="left" vertical="center" indent="1"/>
    </xf>
    <xf numFmtId="0" fontId="30" fillId="0" borderId="0" xfId="0" applyNumberFormat="1" applyFont="1" applyAlignment="1" applyProtection="1">
      <alignment horizontal="left" vertical="center" wrapText="1" indent="1" shrinkToFit="1"/>
    </xf>
    <xf numFmtId="0" fontId="30" fillId="0" borderId="0" xfId="0" applyNumberFormat="1" applyFont="1" applyAlignment="1" applyProtection="1">
      <alignment horizontal="left" vertical="center" indent="1" shrinkToFit="1"/>
    </xf>
    <xf numFmtId="179" fontId="30" fillId="0" borderId="0" xfId="0" applyNumberFormat="1" applyFont="1" applyAlignment="1" applyProtection="1">
      <alignment horizontal="left" vertical="center" indent="1"/>
    </xf>
    <xf numFmtId="0" fontId="30" fillId="0" borderId="0" xfId="0" applyNumberFormat="1" applyFont="1" applyAlignment="1" applyProtection="1">
      <alignment horizontal="left" vertical="center" shrinkToFit="1"/>
    </xf>
    <xf numFmtId="180" fontId="30" fillId="0" borderId="0" xfId="0" applyNumberFormat="1" applyFont="1" applyFill="1" applyAlignment="1" applyProtection="1">
      <alignment horizontal="left" vertical="center"/>
    </xf>
    <xf numFmtId="180" fontId="30" fillId="0" borderId="0" xfId="0" applyNumberFormat="1" applyFont="1" applyAlignment="1" applyProtection="1">
      <alignment horizontal="left" vertical="center"/>
    </xf>
    <xf numFmtId="0" fontId="82" fillId="0" borderId="0" xfId="0" applyNumberFormat="1" applyFont="1" applyAlignment="1" applyProtection="1">
      <alignment horizontal="center" vertical="center" wrapText="1"/>
    </xf>
    <xf numFmtId="0" fontId="82" fillId="0" borderId="0" xfId="0" applyNumberFormat="1" applyFont="1" applyAlignment="1" applyProtection="1">
      <alignment horizontal="center" vertical="center"/>
    </xf>
    <xf numFmtId="0" fontId="30" fillId="0" borderId="0" xfId="0" applyNumberFormat="1" applyFont="1" applyAlignment="1" applyProtection="1">
      <alignment horizontal="left" vertical="center" indent="3"/>
    </xf>
    <xf numFmtId="181" fontId="30" fillId="0" borderId="0" xfId="1" applyNumberFormat="1" applyFont="1" applyAlignment="1" applyProtection="1">
      <alignment horizontal="right" vertical="center" indent="4"/>
    </xf>
    <xf numFmtId="0" fontId="30" fillId="0" borderId="0" xfId="0" applyNumberFormat="1" applyFont="1" applyAlignment="1" applyProtection="1">
      <alignment vertical="center" shrinkToFit="1"/>
    </xf>
    <xf numFmtId="0" fontId="30" fillId="0" borderId="36" xfId="0" applyNumberFormat="1" applyFont="1" applyBorder="1" applyAlignment="1" applyProtection="1">
      <alignment horizontal="center" vertical="center"/>
    </xf>
    <xf numFmtId="0" fontId="30" fillId="0" borderId="38" xfId="0" applyNumberFormat="1" applyFont="1" applyBorder="1" applyAlignment="1" applyProtection="1">
      <alignment horizontal="center" vertical="center"/>
    </xf>
    <xf numFmtId="0" fontId="30" fillId="0" borderId="35" xfId="0" applyNumberFormat="1" applyFont="1" applyBorder="1" applyAlignment="1" applyProtection="1">
      <alignment horizontal="center" vertical="center"/>
    </xf>
    <xf numFmtId="0" fontId="30" fillId="0" borderId="37" xfId="0" applyNumberFormat="1" applyFont="1" applyBorder="1" applyAlignment="1" applyProtection="1">
      <alignment horizontal="center" vertical="center"/>
    </xf>
    <xf numFmtId="0" fontId="30" fillId="0" borderId="41" xfId="0" applyNumberFormat="1" applyFont="1" applyBorder="1" applyAlignment="1" applyProtection="1">
      <alignment horizontal="center" vertical="center"/>
    </xf>
    <xf numFmtId="0" fontId="30" fillId="0" borderId="42" xfId="0" applyNumberFormat="1" applyFont="1" applyBorder="1" applyAlignment="1" applyProtection="1">
      <alignment horizontal="center" vertical="center"/>
    </xf>
    <xf numFmtId="12" fontId="30" fillId="0" borderId="36" xfId="0" applyNumberFormat="1" applyFont="1" applyBorder="1" applyAlignment="1" applyProtection="1">
      <alignment horizontal="center" vertical="center"/>
    </xf>
    <xf numFmtId="12" fontId="30" fillId="0" borderId="0" xfId="0" applyNumberFormat="1" applyFont="1" applyBorder="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Alignment="1" applyProtection="1">
      <alignment horizontal="center" vertical="center"/>
    </xf>
    <xf numFmtId="0" fontId="30" fillId="0" borderId="38" xfId="0" applyFont="1" applyBorder="1" applyAlignment="1" applyProtection="1">
      <alignment horizontal="left" vertical="center" indent="1" shrinkToFit="1"/>
    </xf>
    <xf numFmtId="0" fontId="30" fillId="0" borderId="0" xfId="0" applyFont="1" applyAlignment="1" applyProtection="1">
      <alignment vertical="center" wrapText="1"/>
    </xf>
    <xf numFmtId="38" fontId="30" fillId="0" borderId="6" xfId="1" applyFont="1" applyBorder="1" applyAlignment="1" applyProtection="1">
      <alignment horizontal="right" vertical="center" indent="1"/>
    </xf>
    <xf numFmtId="38" fontId="30" fillId="0" borderId="7" xfId="1" applyFont="1" applyBorder="1" applyAlignment="1" applyProtection="1">
      <alignment horizontal="right" vertical="center" indent="1"/>
    </xf>
    <xf numFmtId="0" fontId="30" fillId="0" borderId="6" xfId="0" applyNumberFormat="1" applyFont="1" applyBorder="1" applyAlignment="1" applyProtection="1">
      <alignment horizontal="left" vertical="center" indent="1" shrinkToFit="1"/>
    </xf>
    <xf numFmtId="0" fontId="30" fillId="0" borderId="0" xfId="0" applyFont="1" applyAlignment="1" applyProtection="1">
      <alignment vertical="center"/>
    </xf>
    <xf numFmtId="180" fontId="30" fillId="0" borderId="6" xfId="0" applyNumberFormat="1" applyFont="1" applyBorder="1" applyAlignment="1" applyProtection="1">
      <alignment horizontal="right" vertical="center"/>
    </xf>
    <xf numFmtId="180" fontId="30" fillId="0" borderId="7" xfId="0" applyNumberFormat="1" applyFont="1" applyBorder="1" applyAlignment="1" applyProtection="1">
      <alignment horizontal="right" vertical="center"/>
    </xf>
    <xf numFmtId="180" fontId="30" fillId="0" borderId="9" xfId="0" applyNumberFormat="1" applyFont="1" applyBorder="1" applyAlignment="1" applyProtection="1">
      <alignment horizontal="right" vertical="center" indent="2"/>
    </xf>
    <xf numFmtId="180" fontId="30" fillId="0" borderId="6" xfId="0" applyNumberFormat="1" applyFont="1" applyBorder="1" applyAlignment="1" applyProtection="1">
      <alignment horizontal="right" vertical="center" indent="2"/>
    </xf>
    <xf numFmtId="0" fontId="30" fillId="10" borderId="6" xfId="0" applyFont="1" applyFill="1" applyBorder="1" applyAlignment="1" applyProtection="1">
      <alignment horizontal="center" vertical="center"/>
    </xf>
    <xf numFmtId="182" fontId="30" fillId="0" borderId="6" xfId="0" applyNumberFormat="1" applyFont="1" applyBorder="1" applyAlignment="1" applyProtection="1">
      <alignment horizontal="left" vertical="center" indent="1" shrinkToFit="1"/>
    </xf>
    <xf numFmtId="0" fontId="30" fillId="0" borderId="6" xfId="0" applyFont="1" applyBorder="1" applyAlignment="1" applyProtection="1">
      <alignment horizontal="left" vertical="center" indent="1" shrinkToFit="1"/>
    </xf>
    <xf numFmtId="0" fontId="30" fillId="0" borderId="6" xfId="0" applyFont="1" applyBorder="1" applyAlignment="1" applyProtection="1">
      <alignment horizontal="left" vertical="center" indent="1"/>
    </xf>
    <xf numFmtId="0" fontId="46" fillId="0" borderId="0" xfId="0" applyFont="1" applyAlignment="1" applyProtection="1">
      <alignment horizontal="center" vertical="center"/>
    </xf>
    <xf numFmtId="0" fontId="30" fillId="0" borderId="6" xfId="0" applyFont="1" applyBorder="1" applyAlignment="1" applyProtection="1">
      <alignment vertical="center"/>
    </xf>
    <xf numFmtId="0" fontId="30" fillId="0" borderId="6" xfId="0" applyFont="1" applyFill="1" applyBorder="1" applyAlignment="1" applyProtection="1">
      <alignment vertical="center"/>
    </xf>
    <xf numFmtId="0" fontId="103" fillId="0" borderId="6" xfId="0" applyFont="1" applyBorder="1" applyAlignment="1" applyProtection="1">
      <alignment horizontal="left" vertical="center" indent="1" shrinkToFit="1"/>
      <protection locked="0"/>
    </xf>
    <xf numFmtId="0" fontId="103" fillId="3" borderId="90" xfId="0" applyFont="1" applyFill="1" applyBorder="1" applyAlignment="1">
      <alignment horizontal="center" vertical="center" wrapText="1"/>
    </xf>
    <xf numFmtId="0" fontId="103" fillId="3" borderId="6" xfId="0" applyFont="1" applyFill="1" applyBorder="1" applyAlignment="1">
      <alignment horizontal="center" vertical="center" wrapText="1"/>
    </xf>
    <xf numFmtId="0" fontId="103" fillId="3" borderId="191" xfId="0" applyFont="1" applyFill="1" applyBorder="1" applyAlignment="1">
      <alignment horizontal="center" vertical="center" wrapText="1"/>
    </xf>
    <xf numFmtId="0" fontId="103" fillId="3" borderId="45" xfId="0" applyFont="1" applyFill="1" applyBorder="1" applyAlignment="1">
      <alignment horizontal="center" vertical="center" wrapText="1"/>
    </xf>
    <xf numFmtId="0" fontId="103" fillId="3" borderId="44" xfId="0" applyFont="1" applyFill="1" applyBorder="1" applyAlignment="1">
      <alignment horizontal="center" vertical="center" wrapText="1"/>
    </xf>
    <xf numFmtId="0" fontId="103" fillId="3" borderId="90" xfId="0" applyFont="1" applyFill="1" applyBorder="1" applyAlignment="1">
      <alignment horizontal="center" vertical="center"/>
    </xf>
    <xf numFmtId="0" fontId="103" fillId="3" borderId="6" xfId="0" applyFont="1" applyFill="1" applyBorder="1" applyAlignment="1">
      <alignment horizontal="center" vertical="center"/>
    </xf>
    <xf numFmtId="0" fontId="103" fillId="0" borderId="52" xfId="0" applyFont="1" applyBorder="1" applyAlignment="1" applyProtection="1">
      <alignment horizontal="left" vertical="center" shrinkToFit="1"/>
      <protection locked="0"/>
    </xf>
    <xf numFmtId="0" fontId="103" fillId="0" borderId="8" xfId="0" applyFont="1" applyBorder="1" applyAlignment="1" applyProtection="1">
      <alignment horizontal="left" vertical="center" shrinkToFit="1"/>
      <protection locked="0"/>
    </xf>
    <xf numFmtId="0" fontId="103" fillId="0" borderId="9" xfId="0" applyFont="1" applyBorder="1" applyAlignment="1" applyProtection="1">
      <alignment horizontal="left" vertical="center" shrinkToFit="1"/>
      <protection locked="0"/>
    </xf>
    <xf numFmtId="0" fontId="103" fillId="3" borderId="194" xfId="0" applyFont="1" applyFill="1" applyBorder="1" applyAlignment="1">
      <alignment horizontal="center" vertical="center"/>
    </xf>
    <xf numFmtId="0" fontId="103" fillId="3" borderId="190" xfId="0" applyFont="1" applyFill="1" applyBorder="1" applyAlignment="1">
      <alignment horizontal="center" vertical="center"/>
    </xf>
    <xf numFmtId="0" fontId="103" fillId="3" borderId="41" xfId="0" applyFont="1" applyFill="1" applyBorder="1" applyAlignment="1">
      <alignment horizontal="center" vertical="center"/>
    </xf>
    <xf numFmtId="0" fontId="103" fillId="3" borderId="42" xfId="0" applyFont="1" applyFill="1" applyBorder="1" applyAlignment="1">
      <alignment horizontal="center" vertical="center"/>
    </xf>
    <xf numFmtId="0" fontId="103" fillId="0" borderId="7" xfId="0" applyFont="1" applyBorder="1" applyAlignment="1" applyProtection="1">
      <alignment horizontal="center" vertical="center"/>
      <protection locked="0"/>
    </xf>
    <xf numFmtId="0" fontId="103" fillId="0" borderId="53" xfId="0" applyFont="1" applyBorder="1" applyAlignment="1" applyProtection="1">
      <alignment horizontal="center" vertical="center"/>
      <protection locked="0"/>
    </xf>
    <xf numFmtId="0" fontId="103" fillId="4" borderId="79" xfId="0" applyFont="1" applyFill="1" applyBorder="1" applyAlignment="1">
      <alignment horizontal="center" vertical="center"/>
    </xf>
    <xf numFmtId="0" fontId="103" fillId="4" borderId="40" xfId="0" applyFont="1" applyFill="1" applyBorder="1" applyAlignment="1">
      <alignment horizontal="center" vertical="center"/>
    </xf>
    <xf numFmtId="0" fontId="103" fillId="0" borderId="44" xfId="0" applyFont="1" applyBorder="1" applyAlignment="1" applyProtection="1">
      <alignment horizontal="left" vertical="center" indent="1" shrinkToFit="1"/>
      <protection locked="0"/>
    </xf>
    <xf numFmtId="0" fontId="103" fillId="3" borderId="78" xfId="0" applyFont="1" applyFill="1" applyBorder="1" applyAlignment="1">
      <alignment horizontal="center" vertical="center"/>
    </xf>
    <xf numFmtId="0" fontId="103" fillId="3" borderId="195" xfId="0" applyFont="1" applyFill="1" applyBorder="1" applyAlignment="1">
      <alignment horizontal="center" vertical="center"/>
    </xf>
    <xf numFmtId="0" fontId="98" fillId="3" borderId="90" xfId="0" applyFont="1" applyFill="1" applyBorder="1" applyAlignment="1">
      <alignment horizontal="center" vertical="center" wrapText="1"/>
    </xf>
    <xf numFmtId="0" fontId="98" fillId="3" borderId="6" xfId="0" applyFont="1" applyFill="1" applyBorder="1" applyAlignment="1">
      <alignment horizontal="center" vertical="center" wrapText="1"/>
    </xf>
    <xf numFmtId="0" fontId="82" fillId="0" borderId="152" xfId="0" applyFont="1" applyBorder="1" applyAlignment="1" applyProtection="1">
      <alignment horizontal="center" vertical="center" shrinkToFit="1"/>
    </xf>
    <xf numFmtId="0" fontId="82" fillId="0" borderId="153" xfId="0" applyFont="1" applyBorder="1" applyAlignment="1" applyProtection="1">
      <alignment horizontal="center" vertical="center" shrinkToFit="1"/>
    </xf>
    <xf numFmtId="0" fontId="82" fillId="0" borderId="154" xfId="0" applyFont="1" applyBorder="1" applyAlignment="1" applyProtection="1">
      <alignment horizontal="center" vertical="center" shrinkToFit="1"/>
    </xf>
    <xf numFmtId="0" fontId="103" fillId="3" borderId="176" xfId="0" applyFont="1" applyFill="1" applyBorder="1" applyAlignment="1">
      <alignment horizontal="center" vertical="center" wrapText="1"/>
    </xf>
    <xf numFmtId="0" fontId="103" fillId="3" borderId="86" xfId="0" applyFont="1" applyFill="1" applyBorder="1" applyAlignment="1">
      <alignment horizontal="center" vertical="center" wrapText="1"/>
    </xf>
    <xf numFmtId="188" fontId="82" fillId="0" borderId="7" xfId="0" applyNumberFormat="1" applyFont="1" applyBorder="1" applyAlignment="1" applyProtection="1">
      <alignment vertical="center"/>
      <protection locked="0"/>
    </xf>
    <xf numFmtId="188" fontId="82" fillId="0" borderId="8" xfId="0" applyNumberFormat="1" applyFont="1" applyBorder="1" applyAlignment="1" applyProtection="1">
      <alignment vertical="center"/>
      <protection locked="0"/>
    </xf>
    <xf numFmtId="188" fontId="82" fillId="0" borderId="9" xfId="0" applyNumberFormat="1" applyFont="1" applyBorder="1" applyAlignment="1" applyProtection="1">
      <alignment vertical="center"/>
      <protection locked="0"/>
    </xf>
    <xf numFmtId="0" fontId="82" fillId="3" borderId="8" xfId="0" applyFont="1" applyFill="1" applyBorder="1" applyAlignment="1">
      <alignment horizontal="distributed" vertical="center" indent="4"/>
    </xf>
    <xf numFmtId="188" fontId="82" fillId="0" borderId="64" xfId="0" applyNumberFormat="1" applyFont="1" applyBorder="1" applyAlignment="1">
      <alignment horizontal="right" vertical="center"/>
    </xf>
    <xf numFmtId="188" fontId="82" fillId="0" borderId="50" xfId="0" applyNumberFormat="1" applyFont="1" applyBorder="1" applyAlignment="1">
      <alignment horizontal="right" vertical="center"/>
    </xf>
    <xf numFmtId="188" fontId="82" fillId="0" borderId="51" xfId="0" applyNumberFormat="1" applyFont="1" applyBorder="1" applyAlignment="1">
      <alignment horizontal="right" vertical="center"/>
    </xf>
    <xf numFmtId="188" fontId="82" fillId="0" borderId="7" xfId="0" applyNumberFormat="1" applyFont="1" applyBorder="1" applyAlignment="1">
      <alignment horizontal="right" vertical="center"/>
    </xf>
    <xf numFmtId="188" fontId="82" fillId="0" borderId="8" xfId="0" applyNumberFormat="1" applyFont="1" applyBorder="1" applyAlignment="1">
      <alignment horizontal="right" vertical="center"/>
    </xf>
    <xf numFmtId="188" fontId="82" fillId="0" borderId="53" xfId="0" applyNumberFormat="1" applyFont="1" applyBorder="1" applyAlignment="1">
      <alignment horizontal="right" vertical="center"/>
    </xf>
    <xf numFmtId="188" fontId="82" fillId="0" borderId="64" xfId="0" applyNumberFormat="1" applyFont="1" applyBorder="1" applyAlignment="1" applyProtection="1">
      <alignment vertical="center"/>
      <protection locked="0"/>
    </xf>
    <xf numFmtId="188" fontId="82" fillId="0" borderId="50" xfId="0" applyNumberFormat="1" applyFont="1" applyBorder="1" applyAlignment="1" applyProtection="1">
      <alignment vertical="center"/>
      <protection locked="0"/>
    </xf>
    <xf numFmtId="188" fontId="82" fillId="0" borderId="65" xfId="0" applyNumberFormat="1" applyFont="1" applyBorder="1" applyAlignment="1" applyProtection="1">
      <alignment vertical="center"/>
      <protection locked="0"/>
    </xf>
    <xf numFmtId="188" fontId="82" fillId="0" borderId="58" xfId="0" applyNumberFormat="1" applyFont="1" applyBorder="1" applyAlignment="1" applyProtection="1">
      <alignment vertical="center"/>
      <protection locked="0"/>
    </xf>
    <xf numFmtId="188" fontId="82" fillId="0" borderId="57" xfId="0" applyNumberFormat="1" applyFont="1" applyBorder="1" applyAlignment="1" applyProtection="1">
      <alignment vertical="center"/>
      <protection locked="0"/>
    </xf>
    <xf numFmtId="188" fontId="82" fillId="0" borderId="62" xfId="0" applyNumberFormat="1" applyFont="1" applyBorder="1" applyAlignment="1" applyProtection="1">
      <alignment vertical="center"/>
      <protection locked="0"/>
    </xf>
    <xf numFmtId="188" fontId="82" fillId="0" borderId="58" xfId="0" applyNumberFormat="1" applyFont="1" applyBorder="1" applyAlignment="1">
      <alignment horizontal="right" vertical="center"/>
    </xf>
    <xf numFmtId="188" fontId="82" fillId="0" borderId="57" xfId="0" applyNumberFormat="1" applyFont="1" applyBorder="1" applyAlignment="1">
      <alignment horizontal="right" vertical="center"/>
    </xf>
    <xf numFmtId="188" fontId="82" fillId="0" borderId="59" xfId="0" applyNumberFormat="1" applyFont="1" applyBorder="1" applyAlignment="1">
      <alignment horizontal="right" vertical="center"/>
    </xf>
    <xf numFmtId="0" fontId="82" fillId="0" borderId="8" xfId="0" applyFont="1" applyBorder="1">
      <alignment vertical="center"/>
    </xf>
    <xf numFmtId="0" fontId="82" fillId="0" borderId="9" xfId="0" applyFont="1" applyBorder="1">
      <alignment vertical="center"/>
    </xf>
    <xf numFmtId="0" fontId="82" fillId="0" borderId="53" xfId="0" applyFont="1" applyBorder="1">
      <alignment vertical="center"/>
    </xf>
    <xf numFmtId="0" fontId="82" fillId="3" borderId="49" xfId="0" applyFont="1" applyFill="1" applyBorder="1" applyAlignment="1">
      <alignment horizontal="center" vertical="center"/>
    </xf>
    <xf numFmtId="0" fontId="82" fillId="3" borderId="50" xfId="0" applyFont="1" applyFill="1" applyBorder="1" applyAlignment="1">
      <alignment horizontal="center" vertical="center"/>
    </xf>
    <xf numFmtId="0" fontId="82" fillId="3" borderId="87" xfId="0" applyFont="1" applyFill="1" applyBorder="1" applyAlignment="1">
      <alignment horizontal="center" vertical="center"/>
    </xf>
    <xf numFmtId="0" fontId="82" fillId="3" borderId="36" xfId="0" applyFont="1" applyFill="1" applyBorder="1" applyAlignment="1">
      <alignment horizontal="center" vertical="center"/>
    </xf>
    <xf numFmtId="0" fontId="82" fillId="3" borderId="56" xfId="0" applyFont="1" applyFill="1" applyBorder="1" applyAlignment="1">
      <alignment horizontal="center" vertical="center"/>
    </xf>
    <xf numFmtId="0" fontId="82" fillId="3" borderId="57" xfId="0" applyFont="1" applyFill="1" applyBorder="1" applyAlignment="1">
      <alignment horizontal="center" vertical="center"/>
    </xf>
    <xf numFmtId="0" fontId="82" fillId="3" borderId="35" xfId="0" applyFont="1" applyFill="1" applyBorder="1" applyAlignment="1">
      <alignment horizontal="center" vertical="center"/>
    </xf>
    <xf numFmtId="0" fontId="82" fillId="3" borderId="89" xfId="0" applyFont="1" applyFill="1" applyBorder="1" applyAlignment="1">
      <alignment horizontal="center" vertical="center"/>
    </xf>
    <xf numFmtId="0" fontId="90" fillId="7" borderId="7" xfId="0" applyFont="1" applyFill="1" applyBorder="1" applyAlignment="1">
      <alignment horizontal="center" vertical="center"/>
    </xf>
    <xf numFmtId="0" fontId="90" fillId="7" borderId="8" xfId="0" applyFont="1" applyFill="1" applyBorder="1" applyAlignment="1">
      <alignment horizontal="center" vertical="center"/>
    </xf>
    <xf numFmtId="0" fontId="90" fillId="7" borderId="9" xfId="0" applyFont="1" applyFill="1" applyBorder="1" applyAlignment="1">
      <alignment horizontal="center" vertical="center"/>
    </xf>
    <xf numFmtId="0" fontId="98" fillId="7" borderId="7" xfId="0" applyFont="1" applyFill="1" applyBorder="1" applyAlignment="1">
      <alignment horizontal="center" vertical="center"/>
    </xf>
    <xf numFmtId="0" fontId="98" fillId="7" borderId="8" xfId="0" applyFont="1" applyFill="1" applyBorder="1" applyAlignment="1">
      <alignment horizontal="center" vertical="center"/>
    </xf>
    <xf numFmtId="0" fontId="98" fillId="7" borderId="9" xfId="0" applyFont="1" applyFill="1" applyBorder="1" applyAlignment="1">
      <alignment horizontal="center" vertical="center"/>
    </xf>
    <xf numFmtId="0" fontId="82" fillId="3" borderId="51" xfId="0" applyFont="1" applyFill="1" applyBorder="1" applyAlignment="1">
      <alignment horizontal="center" vertical="center"/>
    </xf>
    <xf numFmtId="0" fontId="82" fillId="3" borderId="81" xfId="0" applyFont="1" applyFill="1" applyBorder="1" applyAlignment="1">
      <alignment horizontal="center" vertical="center" wrapText="1"/>
    </xf>
    <xf numFmtId="0" fontId="82" fillId="3" borderId="189" xfId="0" applyFont="1" applyFill="1" applyBorder="1" applyAlignment="1">
      <alignment horizontal="center" vertical="center" wrapText="1"/>
    </xf>
    <xf numFmtId="0" fontId="82" fillId="3" borderId="178" xfId="0" applyFont="1" applyFill="1" applyBorder="1" applyAlignment="1">
      <alignment horizontal="center" vertical="center" wrapText="1"/>
    </xf>
    <xf numFmtId="0" fontId="98" fillId="3" borderId="49" xfId="0" applyFont="1" applyFill="1" applyBorder="1" applyAlignment="1">
      <alignment horizontal="center" vertical="center"/>
    </xf>
    <xf numFmtId="0" fontId="98" fillId="3" borderId="50" xfId="0" applyFont="1" applyFill="1" applyBorder="1" applyAlignment="1">
      <alignment horizontal="center" vertical="center"/>
    </xf>
    <xf numFmtId="0" fontId="98" fillId="3" borderId="65" xfId="0" applyFont="1" applyFill="1" applyBorder="1" applyAlignment="1">
      <alignment horizontal="center" vertical="center"/>
    </xf>
    <xf numFmtId="188" fontId="82" fillId="0" borderId="6" xfId="0" applyNumberFormat="1" applyFont="1" applyBorder="1" applyAlignment="1" applyProtection="1">
      <alignment vertical="center"/>
      <protection locked="0"/>
    </xf>
    <xf numFmtId="188" fontId="82" fillId="0" borderId="90" xfId="0" applyNumberFormat="1" applyFont="1" applyBorder="1" applyAlignment="1" applyProtection="1">
      <alignment vertical="center"/>
      <protection locked="0"/>
    </xf>
    <xf numFmtId="0" fontId="98" fillId="0" borderId="36" xfId="0" applyFont="1" applyBorder="1" applyAlignment="1">
      <alignment horizontal="left" vertical="center"/>
    </xf>
    <xf numFmtId="0" fontId="98" fillId="0" borderId="89" xfId="0" applyFont="1" applyBorder="1" applyAlignment="1">
      <alignment horizontal="left" vertical="center"/>
    </xf>
    <xf numFmtId="184" fontId="142" fillId="0" borderId="64" xfId="0" applyNumberFormat="1" applyFont="1" applyBorder="1" applyAlignment="1">
      <alignment vertical="center"/>
    </xf>
    <xf numFmtId="184" fontId="142" fillId="0" borderId="50" xfId="0" applyNumberFormat="1" applyFont="1" applyBorder="1" applyAlignment="1">
      <alignment vertical="center"/>
    </xf>
    <xf numFmtId="184" fontId="142" fillId="0" borderId="65" xfId="0" applyNumberFormat="1" applyFont="1" applyBorder="1" applyAlignment="1">
      <alignment vertical="center"/>
    </xf>
    <xf numFmtId="184" fontId="142" fillId="0" borderId="51" xfId="0" applyNumberFormat="1" applyFont="1" applyBorder="1" applyAlignment="1">
      <alignment vertical="center"/>
    </xf>
    <xf numFmtId="0" fontId="82" fillId="3" borderId="64" xfId="0" applyFont="1" applyFill="1" applyBorder="1" applyAlignment="1">
      <alignment horizontal="center" vertical="center"/>
    </xf>
    <xf numFmtId="0" fontId="82" fillId="3" borderId="65" xfId="0" applyFont="1" applyFill="1" applyBorder="1" applyAlignment="1">
      <alignment horizontal="center" vertical="center"/>
    </xf>
    <xf numFmtId="0" fontId="82" fillId="3" borderId="35" xfId="0" applyFont="1" applyFill="1" applyBorder="1" applyAlignment="1">
      <alignment horizontal="center" vertical="center" wrapText="1"/>
    </xf>
    <xf numFmtId="0" fontId="82" fillId="3" borderId="37" xfId="0" applyFont="1" applyFill="1" applyBorder="1" applyAlignment="1">
      <alignment horizontal="center" vertical="center" wrapText="1"/>
    </xf>
    <xf numFmtId="0" fontId="82" fillId="3" borderId="39" xfId="0" applyFont="1" applyFill="1" applyBorder="1" applyAlignment="1">
      <alignment horizontal="center" vertical="center" wrapText="1"/>
    </xf>
    <xf numFmtId="0" fontId="82" fillId="3" borderId="40" xfId="0" applyFont="1" applyFill="1" applyBorder="1" applyAlignment="1">
      <alignment horizontal="center" vertical="center" wrapText="1"/>
    </xf>
    <xf numFmtId="0" fontId="82" fillId="3" borderId="185" xfId="0" applyFont="1" applyFill="1" applyBorder="1" applyAlignment="1">
      <alignment horizontal="center" vertical="center" wrapText="1"/>
    </xf>
    <xf numFmtId="0" fontId="82" fillId="3" borderId="187" xfId="0" applyFont="1" applyFill="1" applyBorder="1" applyAlignment="1">
      <alignment horizontal="center" vertical="center" wrapText="1"/>
    </xf>
    <xf numFmtId="0" fontId="82" fillId="3" borderId="7" xfId="0" applyFont="1" applyFill="1" applyBorder="1" applyAlignment="1">
      <alignment horizontal="center" vertical="center"/>
    </xf>
    <xf numFmtId="0" fontId="82" fillId="3" borderId="8" xfId="0" applyFont="1" applyFill="1" applyBorder="1" applyAlignment="1">
      <alignment horizontal="center" vertical="center"/>
    </xf>
    <xf numFmtId="0" fontId="82" fillId="3" borderId="81" xfId="0" applyFont="1" applyFill="1" applyBorder="1" applyAlignment="1">
      <alignment horizontal="center" vertical="center"/>
    </xf>
    <xf numFmtId="0" fontId="82" fillId="3" borderId="84" xfId="0" applyFont="1" applyFill="1" applyBorder="1" applyAlignment="1">
      <alignment horizontal="center" vertical="center"/>
    </xf>
    <xf numFmtId="0" fontId="82" fillId="3" borderId="9" xfId="0" applyFont="1" applyFill="1" applyBorder="1" applyAlignment="1">
      <alignment horizontal="center" vertical="center"/>
    </xf>
    <xf numFmtId="0" fontId="142" fillId="0" borderId="0" xfId="0" applyFont="1" applyFill="1" applyBorder="1" applyProtection="1">
      <alignment vertical="center"/>
    </xf>
    <xf numFmtId="0" fontId="82" fillId="0" borderId="185" xfId="0" applyFont="1" applyBorder="1" applyAlignment="1">
      <alignment horizontal="right" vertical="center"/>
    </xf>
    <xf numFmtId="0" fontId="82" fillId="0" borderId="188" xfId="0" applyFont="1" applyBorder="1" applyAlignment="1">
      <alignment horizontal="right" vertical="center"/>
    </xf>
    <xf numFmtId="0" fontId="82" fillId="0" borderId="186" xfId="0" applyFont="1" applyBorder="1" applyAlignment="1">
      <alignment horizontal="right" vertical="center"/>
    </xf>
    <xf numFmtId="0" fontId="82" fillId="0" borderId="187" xfId="0" applyFont="1" applyBorder="1" applyAlignment="1">
      <alignment horizontal="right" vertical="center"/>
    </xf>
    <xf numFmtId="186" fontId="82" fillId="0" borderId="35" xfId="0" applyNumberFormat="1" applyFont="1" applyBorder="1" applyAlignment="1" applyProtection="1">
      <alignment horizontal="center"/>
      <protection locked="0"/>
    </xf>
    <xf numFmtId="186" fontId="82" fillId="0" borderId="36" xfId="0" applyNumberFormat="1" applyFont="1" applyBorder="1" applyAlignment="1" applyProtection="1">
      <alignment horizontal="center"/>
      <protection locked="0"/>
    </xf>
    <xf numFmtId="186" fontId="82" fillId="0" borderId="37" xfId="0" applyNumberFormat="1" applyFont="1" applyBorder="1" applyAlignment="1" applyProtection="1">
      <alignment horizontal="center"/>
      <protection locked="0"/>
    </xf>
    <xf numFmtId="186" fontId="82" fillId="0" borderId="39" xfId="0" applyNumberFormat="1" applyFont="1" applyBorder="1" applyAlignment="1" applyProtection="1">
      <alignment horizontal="center"/>
      <protection locked="0"/>
    </xf>
    <xf numFmtId="186" fontId="82" fillId="0" borderId="0" xfId="0" applyNumberFormat="1" applyFont="1" applyBorder="1" applyAlignment="1" applyProtection="1">
      <alignment horizontal="center"/>
      <protection locked="0"/>
    </xf>
    <xf numFmtId="186" fontId="82" fillId="0" borderId="40" xfId="0" applyNumberFormat="1" applyFont="1" applyBorder="1" applyAlignment="1" applyProtection="1">
      <alignment horizontal="center"/>
      <protection locked="0"/>
    </xf>
    <xf numFmtId="40" fontId="142" fillId="0" borderId="35" xfId="1" applyNumberFormat="1" applyFont="1" applyBorder="1" applyAlignment="1">
      <alignment horizontal="right" indent="1"/>
    </xf>
    <xf numFmtId="40" fontId="142" fillId="0" borderId="89" xfId="1" applyNumberFormat="1" applyFont="1" applyBorder="1" applyAlignment="1">
      <alignment horizontal="right" indent="1"/>
    </xf>
    <xf numFmtId="40" fontId="142" fillId="0" borderId="39" xfId="1" applyNumberFormat="1" applyFont="1" applyBorder="1" applyAlignment="1">
      <alignment horizontal="right" indent="1"/>
    </xf>
    <xf numFmtId="40" fontId="142" fillId="0" borderId="182" xfId="1" applyNumberFormat="1" applyFont="1" applyBorder="1" applyAlignment="1">
      <alignment horizontal="right" indent="1"/>
    </xf>
    <xf numFmtId="40" fontId="82" fillId="0" borderId="58" xfId="1" applyNumberFormat="1" applyFont="1" applyBorder="1" applyAlignment="1" applyProtection="1">
      <alignment horizontal="right" vertical="center" shrinkToFit="1"/>
      <protection locked="0"/>
    </xf>
    <xf numFmtId="40" fontId="82" fillId="0" borderId="57" xfId="1" applyNumberFormat="1" applyFont="1" applyBorder="1" applyAlignment="1" applyProtection="1">
      <alignment horizontal="right" vertical="center" shrinkToFit="1"/>
      <protection locked="0"/>
    </xf>
    <xf numFmtId="0" fontId="82" fillId="3" borderId="43" xfId="0" applyFont="1" applyFill="1" applyBorder="1" applyAlignment="1">
      <alignment horizontal="center" vertical="center"/>
    </xf>
    <xf numFmtId="0" fontId="82" fillId="3" borderId="45" xfId="0" applyFont="1" applyFill="1" applyBorder="1" applyAlignment="1">
      <alignment horizontal="center" vertical="center"/>
    </xf>
    <xf numFmtId="0" fontId="82" fillId="3" borderId="184" xfId="0" applyFont="1" applyFill="1" applyBorder="1" applyAlignment="1">
      <alignment horizontal="center" vertical="center"/>
    </xf>
    <xf numFmtId="184" fontId="142" fillId="0" borderId="64" xfId="0" applyNumberFormat="1" applyFont="1" applyBorder="1">
      <alignment vertical="center"/>
    </xf>
    <xf numFmtId="184" fontId="142" fillId="0" borderId="50" xfId="0" applyNumberFormat="1" applyFont="1" applyBorder="1">
      <alignment vertical="center"/>
    </xf>
    <xf numFmtId="184" fontId="142" fillId="0" borderId="65" xfId="0" applyNumberFormat="1" applyFont="1" applyBorder="1">
      <alignment vertical="center"/>
    </xf>
    <xf numFmtId="0" fontId="82" fillId="0" borderId="89" xfId="0" applyFont="1" applyBorder="1">
      <alignment vertical="center"/>
    </xf>
    <xf numFmtId="0" fontId="82" fillId="0" borderId="104" xfId="0" applyFont="1" applyBorder="1">
      <alignment vertical="center"/>
    </xf>
    <xf numFmtId="0" fontId="82" fillId="3" borderId="44" xfId="0" applyFont="1" applyFill="1" applyBorder="1" applyAlignment="1">
      <alignment horizontal="center" vertical="center"/>
    </xf>
    <xf numFmtId="0" fontId="82" fillId="3" borderId="50" xfId="0" applyFont="1" applyFill="1" applyBorder="1" applyAlignment="1">
      <alignment horizontal="distributed" vertical="center" indent="4"/>
    </xf>
    <xf numFmtId="0" fontId="103" fillId="0" borderId="87" xfId="0" applyFont="1" applyBorder="1" applyAlignment="1" applyProtection="1">
      <alignment horizontal="left" vertical="top" shrinkToFit="1"/>
      <protection locked="0"/>
    </xf>
    <xf numFmtId="0" fontId="103" fillId="0" borderId="36" xfId="0" applyFont="1" applyBorder="1" applyAlignment="1" applyProtection="1">
      <alignment horizontal="left" vertical="top" shrinkToFit="1"/>
      <protection locked="0"/>
    </xf>
    <xf numFmtId="0" fontId="103" fillId="0" borderId="89" xfId="0" applyFont="1" applyBorder="1" applyAlignment="1" applyProtection="1">
      <alignment horizontal="left" vertical="top" shrinkToFit="1"/>
      <protection locked="0"/>
    </xf>
    <xf numFmtId="0" fontId="103" fillId="0" borderId="79" xfId="0" applyFont="1" applyBorder="1" applyAlignment="1" applyProtection="1">
      <alignment horizontal="left" vertical="top" shrinkToFit="1"/>
      <protection locked="0"/>
    </xf>
    <xf numFmtId="0" fontId="103" fillId="0" borderId="0" xfId="0" applyFont="1" applyAlignment="1" applyProtection="1">
      <alignment horizontal="left" vertical="top" shrinkToFit="1"/>
      <protection locked="0"/>
    </xf>
    <xf numFmtId="0" fontId="103" fillId="0" borderId="182" xfId="0" applyFont="1" applyBorder="1" applyAlignment="1" applyProtection="1">
      <alignment horizontal="left" vertical="top" shrinkToFit="1"/>
      <protection locked="0"/>
    </xf>
    <xf numFmtId="0" fontId="103" fillId="0" borderId="82" xfId="0" applyFont="1" applyBorder="1" applyAlignment="1" applyProtection="1">
      <alignment horizontal="left" vertical="top" shrinkToFit="1"/>
      <protection locked="0"/>
    </xf>
    <xf numFmtId="0" fontId="103" fillId="0" borderId="186" xfId="0" applyFont="1" applyBorder="1" applyAlignment="1" applyProtection="1">
      <alignment horizontal="left" vertical="top" shrinkToFit="1"/>
      <protection locked="0"/>
    </xf>
    <xf numFmtId="0" fontId="103" fillId="0" borderId="188" xfId="0" applyFont="1" applyBorder="1" applyAlignment="1" applyProtection="1">
      <alignment horizontal="left" vertical="top" shrinkToFit="1"/>
      <protection locked="0"/>
    </xf>
    <xf numFmtId="208" fontId="82" fillId="0" borderId="64" xfId="0" applyNumberFormat="1" applyFont="1" applyBorder="1" applyAlignment="1">
      <alignment horizontal="left" vertical="center" indent="1"/>
    </xf>
    <xf numFmtId="208" fontId="82" fillId="0" borderId="50" xfId="0" applyNumberFormat="1" applyFont="1" applyBorder="1" applyAlignment="1">
      <alignment horizontal="left" vertical="center" indent="1"/>
    </xf>
    <xf numFmtId="208" fontId="82" fillId="0" borderId="51" xfId="0" applyNumberFormat="1" applyFont="1" applyBorder="1" applyAlignment="1">
      <alignment horizontal="left" vertical="center" indent="1"/>
    </xf>
    <xf numFmtId="40" fontId="142" fillId="0" borderId="7" xfId="1" applyNumberFormat="1" applyFont="1" applyBorder="1" applyAlignment="1" applyProtection="1">
      <alignment horizontal="right" vertical="center" shrinkToFit="1"/>
    </xf>
    <xf numFmtId="40" fontId="142" fillId="0" borderId="8" xfId="1" applyNumberFormat="1" applyFont="1" applyBorder="1" applyAlignment="1" applyProtection="1">
      <alignment horizontal="right" vertical="center" shrinkToFit="1"/>
    </xf>
    <xf numFmtId="177" fontId="142" fillId="0" borderId="64" xfId="0" applyNumberFormat="1" applyFont="1" applyBorder="1" applyAlignment="1">
      <alignment horizontal="left" vertical="center" indent="1"/>
    </xf>
    <xf numFmtId="177" fontId="142" fillId="0" borderId="50" xfId="0" applyNumberFormat="1" applyFont="1" applyBorder="1" applyAlignment="1">
      <alignment horizontal="left" vertical="center" indent="1"/>
    </xf>
    <xf numFmtId="177" fontId="142" fillId="0" borderId="65" xfId="0" applyNumberFormat="1" applyFont="1" applyBorder="1" applyAlignment="1">
      <alignment horizontal="left" vertical="center" indent="1"/>
    </xf>
    <xf numFmtId="0" fontId="82" fillId="3" borderId="64" xfId="0" applyFont="1" applyFill="1" applyBorder="1" applyAlignment="1">
      <alignment horizontal="center" vertical="center" shrinkToFit="1"/>
    </xf>
    <xf numFmtId="0" fontId="82" fillId="3" borderId="50" xfId="0" applyFont="1" applyFill="1" applyBorder="1" applyAlignment="1">
      <alignment horizontal="center" vertical="center" shrinkToFit="1"/>
    </xf>
    <xf numFmtId="0" fontId="82" fillId="3" borderId="65" xfId="0" applyFont="1" applyFill="1" applyBorder="1" applyAlignment="1">
      <alignment horizontal="center" vertical="center" shrinkToFit="1"/>
    </xf>
    <xf numFmtId="0" fontId="82" fillId="3" borderId="58" xfId="0" applyFont="1" applyFill="1" applyBorder="1" applyAlignment="1">
      <alignment horizontal="center" vertical="center"/>
    </xf>
    <xf numFmtId="0" fontId="82" fillId="0" borderId="7" xfId="0" applyFont="1" applyBorder="1" applyAlignment="1" applyProtection="1">
      <alignment horizontal="center" vertical="center"/>
      <protection locked="0"/>
    </xf>
    <xf numFmtId="0" fontId="82" fillId="0" borderId="9" xfId="0" applyFont="1" applyBorder="1" applyAlignment="1" applyProtection="1">
      <alignment horizontal="center" vertical="center"/>
      <protection locked="0"/>
    </xf>
    <xf numFmtId="49" fontId="142" fillId="0" borderId="179" xfId="0" applyNumberFormat="1" applyFont="1" applyBorder="1" applyAlignment="1">
      <alignment horizontal="left" vertical="center" indent="1"/>
    </xf>
    <xf numFmtId="0" fontId="142" fillId="0" borderId="183" xfId="0" applyFont="1" applyBorder="1" applyAlignment="1">
      <alignment horizontal="left" vertical="center" indent="1"/>
    </xf>
    <xf numFmtId="0" fontId="142" fillId="0" borderId="181" xfId="0" applyFont="1" applyBorder="1" applyAlignment="1">
      <alignment horizontal="left" vertical="center" indent="1"/>
    </xf>
    <xf numFmtId="0" fontId="82" fillId="0" borderId="7" xfId="0" applyFont="1" applyBorder="1" applyAlignment="1">
      <alignment horizontal="left" vertical="center" indent="1" shrinkToFit="1"/>
    </xf>
    <xf numFmtId="0" fontId="82" fillId="0" borderId="8" xfId="0" applyFont="1" applyBorder="1" applyAlignment="1">
      <alignment horizontal="left" vertical="center" indent="1" shrinkToFit="1"/>
    </xf>
    <xf numFmtId="0" fontId="82" fillId="0" borderId="7" xfId="0" applyFont="1" applyFill="1" applyBorder="1" applyAlignment="1" applyProtection="1">
      <alignment horizontal="left" vertical="center" indent="1"/>
      <protection locked="0"/>
    </xf>
    <xf numFmtId="0" fontId="82" fillId="0" borderId="8" xfId="0" applyFont="1" applyFill="1" applyBorder="1" applyAlignment="1" applyProtection="1">
      <alignment horizontal="left" vertical="center" indent="1"/>
      <protection locked="0"/>
    </xf>
    <xf numFmtId="0" fontId="82" fillId="0" borderId="53" xfId="0" applyFont="1" applyFill="1" applyBorder="1" applyAlignment="1" applyProtection="1">
      <alignment horizontal="left" vertical="center" indent="1"/>
      <protection locked="0"/>
    </xf>
    <xf numFmtId="0" fontId="82" fillId="0" borderId="7" xfId="0" applyNumberFormat="1" applyFont="1" applyBorder="1" applyAlignment="1" applyProtection="1">
      <alignment horizontal="center" vertical="center"/>
    </xf>
    <xf numFmtId="0" fontId="82" fillId="0" borderId="8" xfId="0" applyNumberFormat="1" applyFont="1" applyBorder="1" applyAlignment="1" applyProtection="1">
      <alignment horizontal="center" vertical="center"/>
    </xf>
    <xf numFmtId="0" fontId="82" fillId="0" borderId="9" xfId="0" applyNumberFormat="1" applyFont="1" applyBorder="1" applyAlignment="1" applyProtection="1">
      <alignment horizontal="center" vertical="center"/>
    </xf>
    <xf numFmtId="0" fontId="82" fillId="0" borderId="7" xfId="0" applyFont="1" applyFill="1" applyBorder="1" applyAlignment="1" applyProtection="1">
      <alignment horizontal="left" vertical="center" indent="1"/>
    </xf>
    <xf numFmtId="0" fontId="82" fillId="0" borderId="8" xfId="0" applyFont="1" applyFill="1" applyBorder="1" applyAlignment="1" applyProtection="1">
      <alignment horizontal="left" vertical="center" indent="1"/>
    </xf>
    <xf numFmtId="0" fontId="82" fillId="3" borderId="7" xfId="0" applyFont="1" applyFill="1" applyBorder="1" applyAlignment="1" applyProtection="1">
      <alignment horizontal="center" vertical="center"/>
    </xf>
    <xf numFmtId="0" fontId="82" fillId="3" borderId="8" xfId="0" applyFont="1" applyFill="1" applyBorder="1" applyAlignment="1" applyProtection="1">
      <alignment horizontal="center" vertical="center"/>
    </xf>
    <xf numFmtId="0" fontId="82" fillId="3" borderId="9" xfId="0" applyFont="1" applyFill="1" applyBorder="1" applyAlignment="1" applyProtection="1">
      <alignment horizontal="center" vertical="center"/>
    </xf>
    <xf numFmtId="0" fontId="82" fillId="0" borderId="0" xfId="0" applyFont="1" applyBorder="1" applyAlignment="1">
      <alignment horizontal="center" vertical="center"/>
    </xf>
    <xf numFmtId="49" fontId="142" fillId="0" borderId="64" xfId="0" applyNumberFormat="1" applyFont="1" applyBorder="1" applyAlignment="1">
      <alignment horizontal="left" vertical="center" indent="1" shrinkToFit="1"/>
    </xf>
    <xf numFmtId="0" fontId="142" fillId="0" borderId="50" xfId="0" applyFont="1" applyBorder="1" applyAlignment="1">
      <alignment horizontal="left" vertical="center" indent="1" shrinkToFit="1"/>
    </xf>
    <xf numFmtId="0" fontId="142" fillId="0" borderId="65" xfId="0" applyFont="1" applyBorder="1" applyAlignment="1">
      <alignment horizontal="left" vertical="center" indent="1" shrinkToFit="1"/>
    </xf>
    <xf numFmtId="0" fontId="98" fillId="3" borderId="58" xfId="0" applyFont="1" applyFill="1" applyBorder="1" applyAlignment="1">
      <alignment horizontal="center" vertical="center" shrinkToFit="1"/>
    </xf>
    <xf numFmtId="0" fontId="98" fillId="3" borderId="57" xfId="0" applyFont="1" applyFill="1" applyBorder="1" applyAlignment="1">
      <alignment horizontal="center" vertical="center" shrinkToFit="1"/>
    </xf>
    <xf numFmtId="0" fontId="98" fillId="3" borderId="62" xfId="0" applyFont="1" applyFill="1" applyBorder="1" applyAlignment="1">
      <alignment horizontal="center" vertical="center" shrinkToFit="1"/>
    </xf>
    <xf numFmtId="49" fontId="142" fillId="0" borderId="58" xfId="0" applyNumberFormat="1" applyFont="1" applyBorder="1" applyAlignment="1">
      <alignment horizontal="left" vertical="center" indent="1"/>
    </xf>
    <xf numFmtId="0" fontId="142" fillId="0" borderId="57" xfId="0" applyFont="1" applyBorder="1" applyAlignment="1">
      <alignment horizontal="left" vertical="center" indent="1"/>
    </xf>
    <xf numFmtId="0" fontId="142" fillId="0" borderId="59" xfId="0" applyFont="1" applyBorder="1" applyAlignment="1">
      <alignment horizontal="left" vertical="center" indent="1"/>
    </xf>
    <xf numFmtId="0" fontId="82" fillId="0" borderId="58" xfId="0" applyFont="1" applyBorder="1" applyAlignment="1">
      <alignment horizontal="left" vertical="center" indent="1" shrinkToFit="1"/>
    </xf>
    <xf numFmtId="0" fontId="82" fillId="0" borderId="57" xfId="0" applyFont="1" applyBorder="1" applyAlignment="1">
      <alignment horizontal="left" vertical="center" indent="1" shrinkToFit="1"/>
    </xf>
    <xf numFmtId="0" fontId="82" fillId="0" borderId="59" xfId="0" applyFont="1" applyBorder="1" applyAlignment="1">
      <alignment horizontal="left" vertical="center" indent="1" shrinkToFit="1"/>
    </xf>
    <xf numFmtId="0" fontId="98" fillId="8" borderId="7" xfId="0" applyFont="1" applyFill="1" applyBorder="1" applyAlignment="1">
      <alignment horizontal="center" vertical="center"/>
    </xf>
    <xf numFmtId="0" fontId="98" fillId="8" borderId="8" xfId="0" applyFont="1" applyFill="1" applyBorder="1" applyAlignment="1">
      <alignment horizontal="center" vertical="center"/>
    </xf>
    <xf numFmtId="0" fontId="98" fillId="8" borderId="9" xfId="0" applyFont="1" applyFill="1" applyBorder="1" applyAlignment="1">
      <alignment horizontal="center" vertical="center"/>
    </xf>
    <xf numFmtId="0" fontId="82" fillId="3" borderId="62" xfId="0" applyFont="1" applyFill="1" applyBorder="1" applyAlignment="1">
      <alignment horizontal="center" vertical="center"/>
    </xf>
    <xf numFmtId="0" fontId="103" fillId="0" borderId="85" xfId="0" applyFont="1" applyBorder="1" applyAlignment="1" applyProtection="1">
      <alignment horizontal="left" vertical="center" indent="1" shrinkToFit="1"/>
      <protection locked="0"/>
    </xf>
    <xf numFmtId="184" fontId="82" fillId="0" borderId="58" xfId="0" applyNumberFormat="1" applyFont="1" applyBorder="1" applyProtection="1">
      <alignment vertical="center"/>
      <protection locked="0"/>
    </xf>
    <xf numFmtId="184" fontId="82" fillId="0" borderId="57" xfId="0" applyNumberFormat="1" applyFont="1" applyBorder="1" applyProtection="1">
      <alignment vertical="center"/>
      <protection locked="0"/>
    </xf>
    <xf numFmtId="184" fontId="82" fillId="0" borderId="35" xfId="0" applyNumberFormat="1" applyFont="1" applyBorder="1" applyProtection="1">
      <alignment vertical="center"/>
      <protection locked="0"/>
    </xf>
    <xf numFmtId="184" fontId="82" fillId="0" borderId="36" xfId="0" applyNumberFormat="1" applyFont="1" applyBorder="1" applyProtection="1">
      <alignment vertical="center"/>
      <protection locked="0"/>
    </xf>
    <xf numFmtId="184" fontId="82" fillId="0" borderId="41" xfId="0" applyNumberFormat="1" applyFont="1" applyBorder="1" applyProtection="1">
      <alignment vertical="center"/>
      <protection locked="0"/>
    </xf>
    <xf numFmtId="184" fontId="82" fillId="0" borderId="38" xfId="0" applyNumberFormat="1" applyFont="1" applyBorder="1" applyProtection="1">
      <alignment vertical="center"/>
      <protection locked="0"/>
    </xf>
    <xf numFmtId="0" fontId="82" fillId="8" borderId="58" xfId="0" applyFont="1" applyFill="1" applyBorder="1" applyAlignment="1">
      <alignment horizontal="center" vertical="center"/>
    </xf>
    <xf numFmtId="0" fontId="82" fillId="8" borderId="57" xfId="0" applyFont="1" applyFill="1" applyBorder="1" applyAlignment="1">
      <alignment horizontal="center" vertical="center"/>
    </xf>
    <xf numFmtId="0" fontId="82" fillId="8" borderId="62" xfId="0" applyFont="1" applyFill="1" applyBorder="1" applyAlignment="1">
      <alignment horizontal="center" vertical="center"/>
    </xf>
    <xf numFmtId="0" fontId="82" fillId="7" borderId="35" xfId="0" applyFont="1" applyFill="1" applyBorder="1" applyAlignment="1">
      <alignment horizontal="center" vertical="center"/>
    </xf>
    <xf numFmtId="0" fontId="82" fillId="7" borderId="36" xfId="0" applyFont="1" applyFill="1" applyBorder="1" applyAlignment="1">
      <alignment horizontal="center" vertical="center"/>
    </xf>
    <xf numFmtId="0" fontId="82" fillId="7" borderId="37" xfId="0" applyFont="1" applyFill="1" applyBorder="1" applyAlignment="1">
      <alignment horizontal="center" vertical="center"/>
    </xf>
    <xf numFmtId="0" fontId="82" fillId="7" borderId="41" xfId="0" applyFont="1" applyFill="1" applyBorder="1" applyAlignment="1">
      <alignment horizontal="center" vertical="center"/>
    </xf>
    <xf numFmtId="0" fontId="82" fillId="7" borderId="38" xfId="0" applyFont="1" applyFill="1" applyBorder="1" applyAlignment="1">
      <alignment horizontal="center" vertical="center"/>
    </xf>
    <xf numFmtId="0" fontId="82" fillId="7" borderId="42" xfId="0" applyFont="1" applyFill="1" applyBorder="1" applyAlignment="1">
      <alignment horizontal="center" vertical="center"/>
    </xf>
    <xf numFmtId="38" fontId="82" fillId="20" borderId="58" xfId="1" applyFont="1" applyFill="1" applyBorder="1" applyAlignment="1" applyProtection="1">
      <alignment horizontal="center" vertical="center" shrinkToFit="1"/>
      <protection locked="0"/>
    </xf>
    <xf numFmtId="38" fontId="82" fillId="20" borderId="57" xfId="1" applyFont="1" applyFill="1" applyBorder="1" applyAlignment="1" applyProtection="1">
      <alignment horizontal="center" vertical="center" shrinkToFit="1"/>
      <protection locked="0"/>
    </xf>
    <xf numFmtId="38" fontId="82" fillId="20" borderId="59" xfId="1" applyFont="1" applyFill="1" applyBorder="1" applyAlignment="1" applyProtection="1">
      <alignment horizontal="center" vertical="center" shrinkToFit="1"/>
      <protection locked="0"/>
    </xf>
    <xf numFmtId="0" fontId="82" fillId="0" borderId="38" xfId="0" applyFont="1" applyBorder="1" applyAlignment="1">
      <alignment vertical="center"/>
    </xf>
    <xf numFmtId="0" fontId="82" fillId="0" borderId="104" xfId="0" applyFont="1" applyBorder="1" applyAlignment="1">
      <alignment vertical="center"/>
    </xf>
    <xf numFmtId="0" fontId="82" fillId="0" borderId="0" xfId="0" applyNumberFormat="1" applyFont="1" applyFill="1" applyBorder="1" applyAlignment="1">
      <alignment horizontal="center" vertical="center"/>
    </xf>
    <xf numFmtId="0" fontId="82" fillId="3" borderId="66" xfId="0" applyNumberFormat="1" applyFont="1" applyFill="1" applyBorder="1" applyAlignment="1">
      <alignment horizontal="center" vertical="center"/>
    </xf>
    <xf numFmtId="0" fontId="82" fillId="3" borderId="85" xfId="0" applyNumberFormat="1" applyFont="1" applyFill="1" applyBorder="1" applyAlignment="1">
      <alignment horizontal="center" vertical="center"/>
    </xf>
    <xf numFmtId="0" fontId="82" fillId="0" borderId="85" xfId="0" applyNumberFormat="1" applyFont="1" applyFill="1" applyBorder="1" applyAlignment="1" applyProtection="1">
      <alignment horizontal="left" vertical="center"/>
      <protection locked="0"/>
    </xf>
    <xf numFmtId="0" fontId="82" fillId="0" borderId="58" xfId="0" applyNumberFormat="1" applyFont="1" applyFill="1" applyBorder="1" applyAlignment="1" applyProtection="1">
      <alignment horizontal="left" vertical="center"/>
      <protection locked="0"/>
    </xf>
    <xf numFmtId="0" fontId="82" fillId="0" borderId="85" xfId="0" applyNumberFormat="1" applyFont="1" applyFill="1" applyBorder="1" applyAlignment="1" applyProtection="1">
      <alignment horizontal="left" vertical="center" shrinkToFit="1"/>
      <protection locked="0"/>
    </xf>
    <xf numFmtId="0" fontId="82" fillId="0" borderId="177" xfId="0" applyNumberFormat="1" applyFont="1" applyFill="1" applyBorder="1" applyAlignment="1" applyProtection="1">
      <alignment horizontal="left" vertical="center" shrinkToFit="1"/>
      <protection locked="0"/>
    </xf>
    <xf numFmtId="0" fontId="82" fillId="0" borderId="8" xfId="0" applyFont="1" applyBorder="1" applyAlignment="1">
      <alignment vertical="center"/>
    </xf>
    <xf numFmtId="0" fontId="82" fillId="0" borderId="53" xfId="0" applyFont="1" applyBorder="1" applyAlignment="1">
      <alignment vertical="center"/>
    </xf>
    <xf numFmtId="0" fontId="82" fillId="3" borderId="49" xfId="0" applyNumberFormat="1" applyFont="1" applyFill="1" applyBorder="1" applyAlignment="1">
      <alignment horizontal="center" vertical="center"/>
    </xf>
    <xf numFmtId="0" fontId="82" fillId="3" borderId="50" xfId="0" applyNumberFormat="1" applyFont="1" applyFill="1" applyBorder="1" applyAlignment="1">
      <alignment horizontal="center" vertical="center"/>
    </xf>
    <xf numFmtId="0" fontId="82" fillId="3" borderId="65" xfId="0" applyNumberFormat="1" applyFont="1" applyFill="1" applyBorder="1" applyAlignment="1">
      <alignment horizontal="center" vertical="center"/>
    </xf>
    <xf numFmtId="0" fontId="82" fillId="3" borderId="64" xfId="0" applyNumberFormat="1" applyFont="1" applyFill="1" applyBorder="1" applyAlignment="1">
      <alignment horizontal="center" vertical="center"/>
    </xf>
    <xf numFmtId="0" fontId="82" fillId="3" borderId="51" xfId="0" applyNumberFormat="1" applyFont="1" applyFill="1" applyBorder="1" applyAlignment="1">
      <alignment horizontal="center" vertical="center"/>
    </xf>
    <xf numFmtId="0" fontId="82" fillId="0" borderId="7" xfId="0" applyNumberFormat="1" applyFont="1" applyFill="1" applyBorder="1" applyAlignment="1" applyProtection="1">
      <alignment horizontal="left" vertical="center"/>
      <protection locked="0"/>
    </xf>
    <xf numFmtId="0" fontId="82" fillId="0" borderId="8" xfId="0" applyNumberFormat="1" applyFont="1" applyFill="1" applyBorder="1" applyAlignment="1" applyProtection="1">
      <alignment horizontal="left" vertical="center"/>
      <protection locked="0"/>
    </xf>
    <xf numFmtId="0" fontId="82" fillId="0" borderId="7" xfId="0" applyNumberFormat="1" applyFont="1" applyFill="1" applyBorder="1" applyAlignment="1" applyProtection="1">
      <alignment horizontal="left" vertical="center" shrinkToFit="1"/>
      <protection locked="0"/>
    </xf>
    <xf numFmtId="0" fontId="82" fillId="0" borderId="8" xfId="0" applyNumberFormat="1" applyFont="1" applyFill="1" applyBorder="1" applyAlignment="1" applyProtection="1">
      <alignment horizontal="left" vertical="center" shrinkToFit="1"/>
      <protection locked="0"/>
    </xf>
    <xf numFmtId="0" fontId="82" fillId="0" borderId="53" xfId="0" applyNumberFormat="1" applyFont="1" applyFill="1" applyBorder="1" applyAlignment="1" applyProtection="1">
      <alignment horizontal="left" vertical="center" shrinkToFit="1"/>
      <protection locked="0"/>
    </xf>
    <xf numFmtId="0" fontId="82" fillId="0" borderId="54" xfId="0" applyNumberFormat="1" applyFont="1" applyFill="1" applyBorder="1" applyAlignment="1">
      <alignment horizontal="left" vertical="center"/>
    </xf>
    <xf numFmtId="0" fontId="82" fillId="0" borderId="6" xfId="0" applyNumberFormat="1" applyFont="1" applyFill="1" applyBorder="1" applyAlignment="1">
      <alignment horizontal="left" vertical="center"/>
    </xf>
    <xf numFmtId="187" fontId="82" fillId="0" borderId="7" xfId="1" applyNumberFormat="1" applyFont="1" applyBorder="1" applyAlignment="1">
      <alignment horizontal="right" vertical="center"/>
    </xf>
    <xf numFmtId="187" fontId="82" fillId="0" borderId="8" xfId="1" applyNumberFormat="1" applyFont="1" applyBorder="1" applyAlignment="1">
      <alignment horizontal="right" vertical="center"/>
    </xf>
    <xf numFmtId="0" fontId="82" fillId="0" borderId="0" xfId="0" applyNumberFormat="1" applyFont="1" applyFill="1" applyBorder="1" applyAlignment="1" applyProtection="1">
      <alignment horizontal="left" vertical="center"/>
      <protection locked="0"/>
    </xf>
    <xf numFmtId="0" fontId="82" fillId="0" borderId="0" xfId="0" applyNumberFormat="1" applyFont="1" applyFill="1" applyBorder="1" applyAlignment="1" applyProtection="1">
      <alignment horizontal="left" vertical="center" shrinkToFit="1"/>
      <protection locked="0"/>
    </xf>
    <xf numFmtId="0" fontId="82" fillId="0" borderId="52" xfId="0" applyNumberFormat="1" applyFont="1" applyFill="1" applyBorder="1" applyAlignment="1">
      <alignment horizontal="left" vertical="center"/>
    </xf>
    <xf numFmtId="0" fontId="82" fillId="0" borderId="8" xfId="0" applyNumberFormat="1" applyFont="1" applyFill="1" applyBorder="1" applyAlignment="1">
      <alignment horizontal="left" vertical="center"/>
    </xf>
    <xf numFmtId="0" fontId="82" fillId="0" borderId="9" xfId="0" applyNumberFormat="1" applyFont="1" applyFill="1" applyBorder="1" applyAlignment="1">
      <alignment horizontal="left" vertical="center"/>
    </xf>
    <xf numFmtId="0" fontId="82" fillId="3" borderId="52" xfId="0" applyFont="1" applyFill="1" applyBorder="1" applyAlignment="1">
      <alignment horizontal="center" vertical="center"/>
    </xf>
    <xf numFmtId="187" fontId="82" fillId="0" borderId="41" xfId="1" applyNumberFormat="1" applyFont="1" applyBorder="1" applyAlignment="1">
      <alignment horizontal="right" vertical="center"/>
    </xf>
    <xf numFmtId="187" fontId="82" fillId="0" borderId="38" xfId="1" applyNumberFormat="1" applyFont="1" applyBorder="1" applyAlignment="1">
      <alignment horizontal="right" vertical="center"/>
    </xf>
    <xf numFmtId="188" fontId="82" fillId="0" borderId="103" xfId="0" applyNumberFormat="1" applyFont="1" applyBorder="1" applyAlignment="1">
      <alignment vertical="center"/>
    </xf>
    <xf numFmtId="188" fontId="82" fillId="0" borderId="92" xfId="0" applyNumberFormat="1" applyFont="1" applyBorder="1" applyAlignment="1">
      <alignment vertical="center"/>
    </xf>
    <xf numFmtId="188" fontId="82" fillId="0" borderId="106" xfId="0" applyNumberFormat="1" applyFont="1" applyBorder="1" applyAlignment="1">
      <alignment vertical="center"/>
    </xf>
    <xf numFmtId="0" fontId="82" fillId="3" borderId="57" xfId="0" applyFont="1" applyFill="1" applyBorder="1" applyAlignment="1">
      <alignment horizontal="distributed" vertical="center" indent="8"/>
    </xf>
    <xf numFmtId="188" fontId="82" fillId="0" borderId="85" xfId="0" applyNumberFormat="1" applyFont="1" applyBorder="1" applyAlignment="1" applyProtection="1">
      <alignment vertical="center"/>
      <protection locked="0"/>
    </xf>
    <xf numFmtId="0" fontId="82" fillId="3" borderId="55" xfId="0" applyFont="1" applyFill="1" applyBorder="1" applyAlignment="1">
      <alignment horizontal="center" vertical="center"/>
    </xf>
    <xf numFmtId="0" fontId="82" fillId="3" borderId="38" xfId="0" applyFont="1" applyFill="1" applyBorder="1" applyAlignment="1">
      <alignment horizontal="center" vertical="center"/>
    </xf>
    <xf numFmtId="0" fontId="82" fillId="8" borderId="63" xfId="0" applyFont="1" applyFill="1" applyBorder="1" applyAlignment="1">
      <alignment horizontal="distributed" vertical="center" indent="3"/>
    </xf>
    <xf numFmtId="0" fontId="82" fillId="8" borderId="54" xfId="0" applyFont="1" applyFill="1" applyBorder="1" applyAlignment="1">
      <alignment horizontal="distributed" vertical="center" indent="3"/>
    </xf>
    <xf numFmtId="0" fontId="82" fillId="8" borderId="66" xfId="0" applyFont="1" applyFill="1" applyBorder="1" applyAlignment="1">
      <alignment horizontal="distributed" vertical="center" indent="3"/>
    </xf>
    <xf numFmtId="0" fontId="82" fillId="3" borderId="8" xfId="0" applyFont="1" applyFill="1" applyBorder="1" applyAlignment="1">
      <alignment horizontal="distributed" vertical="center" indent="9"/>
    </xf>
    <xf numFmtId="0" fontId="82" fillId="0" borderId="7" xfId="0" applyFont="1" applyBorder="1" applyAlignment="1" applyProtection="1">
      <alignment horizontal="left" vertical="center"/>
    </xf>
    <xf numFmtId="0" fontId="82" fillId="0" borderId="8" xfId="0" applyFont="1" applyBorder="1" applyAlignment="1" applyProtection="1">
      <alignment horizontal="left" vertical="center"/>
    </xf>
    <xf numFmtId="0" fontId="82" fillId="0" borderId="53" xfId="0" applyFont="1" applyBorder="1" applyAlignment="1" applyProtection="1">
      <alignment horizontal="left" vertical="center"/>
    </xf>
    <xf numFmtId="0" fontId="82" fillId="0" borderId="54" xfId="0" applyFont="1" applyBorder="1" applyAlignment="1" applyProtection="1">
      <alignment horizontal="left" vertical="top" wrapText="1"/>
      <protection locked="0"/>
    </xf>
    <xf numFmtId="0" fontId="82" fillId="0" borderId="6" xfId="0" applyFont="1" applyBorder="1" applyAlignment="1" applyProtection="1">
      <alignment horizontal="left" vertical="top" wrapText="1"/>
      <protection locked="0"/>
    </xf>
    <xf numFmtId="0" fontId="82" fillId="0" borderId="86" xfId="0" applyFont="1" applyBorder="1" applyAlignment="1" applyProtection="1">
      <alignment horizontal="left" vertical="top" wrapText="1"/>
      <protection locked="0"/>
    </xf>
    <xf numFmtId="0" fontId="82" fillId="0" borderId="66" xfId="0" applyFont="1" applyBorder="1" applyAlignment="1" applyProtection="1">
      <alignment horizontal="left" vertical="top" wrapText="1"/>
      <protection locked="0"/>
    </xf>
    <xf numFmtId="0" fontId="82" fillId="0" borderId="85" xfId="0" applyFont="1" applyBorder="1" applyAlignment="1" applyProtection="1">
      <alignment horizontal="left" vertical="top" wrapText="1"/>
      <protection locked="0"/>
    </xf>
    <xf numFmtId="0" fontId="82" fillId="0" borderId="177" xfId="0" applyFont="1" applyBorder="1" applyAlignment="1" applyProtection="1">
      <alignment horizontal="left" vertical="top" wrapText="1"/>
      <protection locked="0"/>
    </xf>
    <xf numFmtId="0" fontId="98" fillId="0" borderId="38" xfId="0" applyFont="1" applyBorder="1">
      <alignment vertical="center"/>
    </xf>
    <xf numFmtId="0" fontId="82" fillId="3" borderId="36" xfId="0" applyFont="1" applyFill="1" applyBorder="1" applyAlignment="1">
      <alignment horizontal="center" vertical="center" wrapText="1"/>
    </xf>
    <xf numFmtId="0" fontId="82" fillId="3" borderId="0" xfId="0" applyFont="1" applyFill="1" applyBorder="1" applyAlignment="1">
      <alignment horizontal="center" vertical="center" wrapText="1"/>
    </xf>
    <xf numFmtId="0" fontId="82" fillId="3" borderId="41" xfId="0" applyFont="1" applyFill="1" applyBorder="1" applyAlignment="1">
      <alignment horizontal="center" vertical="center" wrapText="1"/>
    </xf>
    <xf numFmtId="0" fontId="82" fillId="3" borderId="38" xfId="0" applyFont="1" applyFill="1" applyBorder="1" applyAlignment="1">
      <alignment horizontal="center" vertical="center" wrapText="1"/>
    </xf>
    <xf numFmtId="0" fontId="82" fillId="3" borderId="42" xfId="0" applyFont="1" applyFill="1" applyBorder="1" applyAlignment="1">
      <alignment horizontal="center" vertical="center" wrapText="1"/>
    </xf>
    <xf numFmtId="0" fontId="82" fillId="3" borderId="52" xfId="0" applyNumberFormat="1" applyFont="1" applyFill="1" applyBorder="1" applyAlignment="1">
      <alignment horizontal="center" vertical="center"/>
    </xf>
    <xf numFmtId="0" fontId="82" fillId="3" borderId="8" xfId="0" applyNumberFormat="1" applyFont="1" applyFill="1" applyBorder="1" applyAlignment="1">
      <alignment horizontal="center" vertical="center"/>
    </xf>
    <xf numFmtId="0" fontId="82" fillId="3" borderId="9" xfId="0" applyNumberFormat="1" applyFont="1" applyFill="1" applyBorder="1" applyAlignment="1">
      <alignment horizontal="center" vertical="center"/>
    </xf>
    <xf numFmtId="0" fontId="103" fillId="3" borderId="77" xfId="0" applyFont="1" applyFill="1" applyBorder="1" applyAlignment="1">
      <alignment horizontal="center" vertical="center"/>
    </xf>
    <xf numFmtId="0" fontId="103" fillId="3" borderId="55" xfId="0" applyFont="1" applyFill="1" applyBorder="1" applyAlignment="1">
      <alignment horizontal="center" vertical="center"/>
    </xf>
    <xf numFmtId="0" fontId="82" fillId="10" borderId="49" xfId="0" applyNumberFormat="1" applyFont="1" applyFill="1" applyBorder="1" applyAlignment="1">
      <alignment horizontal="left" vertical="center"/>
    </xf>
    <xf numFmtId="0" fontId="82" fillId="10" borderId="50" xfId="0" applyNumberFormat="1" applyFont="1" applyFill="1" applyBorder="1" applyAlignment="1">
      <alignment horizontal="left" vertical="center"/>
    </xf>
    <xf numFmtId="0" fontId="82" fillId="10" borderId="51" xfId="0" applyNumberFormat="1" applyFont="1" applyFill="1" applyBorder="1" applyAlignment="1">
      <alignment horizontal="left" vertical="center"/>
    </xf>
    <xf numFmtId="188" fontId="82" fillId="0" borderId="105" xfId="0" applyNumberFormat="1" applyFont="1" applyBorder="1" applyAlignment="1">
      <alignment vertical="center"/>
    </xf>
    <xf numFmtId="188" fontId="82" fillId="0" borderId="93" xfId="0" applyNumberFormat="1" applyFont="1" applyBorder="1" applyAlignment="1">
      <alignment vertical="center"/>
    </xf>
    <xf numFmtId="0" fontId="82" fillId="3" borderId="7" xfId="0" applyFont="1" applyFill="1" applyBorder="1" applyAlignment="1">
      <alignment horizontal="center" vertical="center" shrinkToFit="1"/>
    </xf>
    <xf numFmtId="0" fontId="82" fillId="3" borderId="8" xfId="0" applyFont="1" applyFill="1" applyBorder="1" applyAlignment="1">
      <alignment horizontal="center" vertical="center" shrinkToFit="1"/>
    </xf>
    <xf numFmtId="0" fontId="82" fillId="3" borderId="9" xfId="0" applyFont="1" applyFill="1" applyBorder="1" applyAlignment="1">
      <alignment horizontal="center" vertical="center" shrinkToFit="1"/>
    </xf>
    <xf numFmtId="0" fontId="98" fillId="0" borderId="36" xfId="0" applyFont="1" applyBorder="1" applyAlignment="1">
      <alignment vertical="center"/>
    </xf>
    <xf numFmtId="0" fontId="82" fillId="3" borderId="57" xfId="0" applyFont="1" applyFill="1" applyBorder="1" applyAlignment="1">
      <alignment horizontal="distributed" vertical="center" indent="9"/>
    </xf>
    <xf numFmtId="0" fontId="82" fillId="3" borderId="50" xfId="0" applyFont="1" applyFill="1" applyBorder="1" applyAlignment="1">
      <alignment horizontal="distributed" vertical="center" indent="9"/>
    </xf>
    <xf numFmtId="0" fontId="82" fillId="3" borderId="37" xfId="0" applyFont="1" applyFill="1" applyBorder="1" applyAlignment="1">
      <alignment horizontal="center" vertical="center"/>
    </xf>
    <xf numFmtId="0" fontId="82" fillId="3" borderId="42" xfId="0" applyFont="1" applyFill="1" applyBorder="1" applyAlignment="1">
      <alignment horizontal="center" vertical="center"/>
    </xf>
    <xf numFmtId="0" fontId="98" fillId="0" borderId="36" xfId="0" applyFont="1" applyBorder="1">
      <alignment vertical="center"/>
    </xf>
    <xf numFmtId="0" fontId="138" fillId="3" borderId="52" xfId="0" applyFont="1" applyFill="1" applyBorder="1" applyAlignment="1">
      <alignment horizontal="center" vertical="center" wrapText="1"/>
    </xf>
    <xf numFmtId="0" fontId="138" fillId="3" borderId="8" xfId="0" applyFont="1" applyFill="1" applyBorder="1" applyAlignment="1">
      <alignment horizontal="center" vertical="center" wrapText="1"/>
    </xf>
    <xf numFmtId="0" fontId="138" fillId="3" borderId="9" xfId="0" applyFont="1" applyFill="1" applyBorder="1" applyAlignment="1">
      <alignment horizontal="center" vertical="center" wrapText="1"/>
    </xf>
    <xf numFmtId="0" fontId="82" fillId="0" borderId="58" xfId="0" applyFont="1" applyFill="1" applyBorder="1" applyAlignment="1" applyProtection="1">
      <alignment horizontal="center" vertical="center" wrapText="1"/>
      <protection locked="0"/>
    </xf>
    <xf numFmtId="0" fontId="82" fillId="0" borderId="57" xfId="0" applyFont="1" applyFill="1" applyBorder="1" applyAlignment="1" applyProtection="1">
      <alignment horizontal="center" vertical="center" wrapText="1"/>
      <protection locked="0"/>
    </xf>
    <xf numFmtId="0" fontId="82" fillId="0" borderId="62" xfId="0" applyFont="1" applyFill="1" applyBorder="1" applyAlignment="1" applyProtection="1">
      <alignment horizontal="center" vertical="center" wrapText="1"/>
      <protection locked="0"/>
    </xf>
    <xf numFmtId="0" fontId="82" fillId="10" borderId="58" xfId="0" applyFont="1" applyFill="1" applyBorder="1" applyAlignment="1">
      <alignment horizontal="center" vertical="center"/>
    </xf>
    <xf numFmtId="0" fontId="82" fillId="10" borderId="57" xfId="0" applyFont="1" applyFill="1" applyBorder="1" applyAlignment="1">
      <alignment horizontal="center" vertical="center"/>
    </xf>
    <xf numFmtId="0" fontId="82" fillId="10" borderId="62" xfId="0" applyFont="1" applyFill="1" applyBorder="1" applyAlignment="1">
      <alignment horizontal="center" vertical="center"/>
    </xf>
    <xf numFmtId="0" fontId="82" fillId="0" borderId="35" xfId="0" applyFont="1" applyBorder="1" applyAlignment="1" applyProtection="1">
      <alignment horizontal="center" vertical="center"/>
      <protection locked="0"/>
    </xf>
    <xf numFmtId="0" fontId="82" fillId="0" borderId="37" xfId="0" applyFont="1" applyBorder="1" applyAlignment="1" applyProtection="1">
      <alignment horizontal="center" vertical="center"/>
      <protection locked="0"/>
    </xf>
    <xf numFmtId="0" fontId="82" fillId="0" borderId="39" xfId="0" applyFont="1" applyBorder="1" applyAlignment="1" applyProtection="1">
      <alignment horizontal="center" vertical="center"/>
      <protection locked="0"/>
    </xf>
    <xf numFmtId="0" fontId="82" fillId="0" borderId="40" xfId="0" applyFont="1" applyBorder="1" applyAlignment="1" applyProtection="1">
      <alignment horizontal="center" vertical="center"/>
      <protection locked="0"/>
    </xf>
    <xf numFmtId="0" fontId="82" fillId="0" borderId="41" xfId="0" applyFont="1" applyBorder="1" applyAlignment="1" applyProtection="1">
      <alignment horizontal="center" vertical="center"/>
      <protection locked="0"/>
    </xf>
    <xf numFmtId="0" fontId="82" fillId="0" borderId="42" xfId="0" applyFont="1" applyBorder="1" applyAlignment="1" applyProtection="1">
      <alignment horizontal="center" vertical="center"/>
      <protection locked="0"/>
    </xf>
    <xf numFmtId="184" fontId="82" fillId="0" borderId="7" xfId="0" applyNumberFormat="1" applyFont="1" applyBorder="1" applyAlignment="1" applyProtection="1">
      <alignment vertical="center"/>
      <protection locked="0"/>
    </xf>
    <xf numFmtId="184" fontId="82" fillId="0" borderId="8" xfId="0" applyNumberFormat="1" applyFont="1" applyBorder="1" applyAlignment="1" applyProtection="1">
      <alignment vertical="center"/>
      <protection locked="0"/>
    </xf>
    <xf numFmtId="184" fontId="142" fillId="0" borderId="35" xfId="0" applyNumberFormat="1" applyFont="1" applyBorder="1" applyAlignment="1">
      <alignment horizontal="right" indent="1"/>
    </xf>
    <xf numFmtId="184" fontId="142" fillId="0" borderId="36" xfId="0" applyNumberFormat="1" applyFont="1" applyBorder="1" applyAlignment="1">
      <alignment horizontal="right" indent="1"/>
    </xf>
    <xf numFmtId="184" fontId="142" fillId="0" borderId="37" xfId="0" applyNumberFormat="1" applyFont="1" applyBorder="1" applyAlignment="1">
      <alignment horizontal="right" indent="1"/>
    </xf>
    <xf numFmtId="184" fontId="142" fillId="0" borderId="39" xfId="0" applyNumberFormat="1" applyFont="1" applyBorder="1" applyAlignment="1">
      <alignment horizontal="right" indent="1"/>
    </xf>
    <xf numFmtId="184" fontId="142" fillId="0" borderId="0" xfId="0" applyNumberFormat="1" applyFont="1" applyBorder="1" applyAlignment="1">
      <alignment horizontal="right" indent="1"/>
    </xf>
    <xf numFmtId="184" fontId="142" fillId="0" borderId="40" xfId="0" applyNumberFormat="1" applyFont="1" applyBorder="1" applyAlignment="1">
      <alignment horizontal="right" indent="1"/>
    </xf>
    <xf numFmtId="0" fontId="82" fillId="0" borderId="41" xfId="0" applyFont="1" applyBorder="1" applyAlignment="1">
      <alignment horizontal="right" vertical="center"/>
    </xf>
    <xf numFmtId="0" fontId="82" fillId="0" borderId="38" xfId="0" applyFont="1" applyBorder="1" applyAlignment="1">
      <alignment horizontal="right" vertical="center"/>
    </xf>
    <xf numFmtId="0" fontId="82" fillId="0" borderId="42" xfId="0" applyFont="1" applyBorder="1" applyAlignment="1">
      <alignment horizontal="right" vertical="center"/>
    </xf>
    <xf numFmtId="0" fontId="82" fillId="7" borderId="63" xfId="0" applyFont="1" applyFill="1" applyBorder="1" applyAlignment="1">
      <alignment horizontal="distributed" vertical="center" indent="3"/>
    </xf>
    <xf numFmtId="0" fontId="82" fillId="7" borderId="54" xfId="0" applyFont="1" applyFill="1" applyBorder="1" applyAlignment="1">
      <alignment horizontal="distributed" vertical="center" indent="3"/>
    </xf>
    <xf numFmtId="0" fontId="82" fillId="7" borderId="66" xfId="0" applyFont="1" applyFill="1" applyBorder="1" applyAlignment="1">
      <alignment horizontal="distributed" vertical="center" indent="3"/>
    </xf>
    <xf numFmtId="0" fontId="82" fillId="3" borderId="64" xfId="0" applyFont="1" applyFill="1" applyBorder="1" applyAlignment="1">
      <alignment horizontal="distributed" vertical="center" indent="3"/>
    </xf>
    <xf numFmtId="0" fontId="82" fillId="3" borderId="50" xfId="0" applyFont="1" applyFill="1" applyBorder="1" applyAlignment="1">
      <alignment horizontal="distributed" vertical="center" indent="3"/>
    </xf>
    <xf numFmtId="0" fontId="82" fillId="3" borderId="65" xfId="0" applyFont="1" applyFill="1" applyBorder="1" applyAlignment="1">
      <alignment horizontal="distributed" vertical="center" indent="3"/>
    </xf>
    <xf numFmtId="0" fontId="82" fillId="3" borderId="7" xfId="0" applyFont="1" applyFill="1" applyBorder="1" applyAlignment="1">
      <alignment horizontal="distributed" vertical="center" indent="3"/>
    </xf>
    <xf numFmtId="0" fontId="82" fillId="3" borderId="8" xfId="0" applyFont="1" applyFill="1" applyBorder="1" applyAlignment="1">
      <alignment horizontal="distributed" vertical="center" indent="3"/>
    </xf>
    <xf numFmtId="0" fontId="82" fillId="3" borderId="9" xfId="0" applyFont="1" applyFill="1" applyBorder="1" applyAlignment="1">
      <alignment horizontal="distributed" vertical="center" indent="3"/>
    </xf>
    <xf numFmtId="0" fontId="82" fillId="10" borderId="49" xfId="0" applyFont="1" applyFill="1" applyBorder="1" applyAlignment="1" applyProtection="1">
      <alignment horizontal="left" vertical="center"/>
    </xf>
    <xf numFmtId="0" fontId="82" fillId="10" borderId="50" xfId="0" applyFont="1" applyFill="1" applyBorder="1" applyAlignment="1" applyProtection="1">
      <alignment horizontal="left" vertical="center"/>
    </xf>
    <xf numFmtId="0" fontId="82" fillId="10" borderId="51" xfId="0" applyFont="1" applyFill="1" applyBorder="1" applyAlignment="1" applyProtection="1">
      <alignment horizontal="left" vertical="center"/>
    </xf>
    <xf numFmtId="0" fontId="82" fillId="0" borderId="86" xfId="0" applyNumberFormat="1" applyFont="1" applyFill="1" applyBorder="1" applyAlignment="1" applyProtection="1">
      <alignment horizontal="center" vertical="center"/>
      <protection locked="0"/>
    </xf>
    <xf numFmtId="0" fontId="82" fillId="0" borderId="54" xfId="0" applyNumberFormat="1" applyFont="1" applyFill="1" applyBorder="1" applyAlignment="1">
      <alignment horizontal="left" vertical="center" wrapText="1"/>
    </xf>
    <xf numFmtId="0" fontId="82" fillId="0" borderId="6" xfId="0" applyNumberFormat="1" applyFont="1" applyFill="1" applyBorder="1" applyAlignment="1">
      <alignment horizontal="left" vertical="center" wrapText="1"/>
    </xf>
    <xf numFmtId="0" fontId="82" fillId="0" borderId="90" xfId="0" applyFont="1" applyBorder="1" applyAlignment="1" applyProtection="1">
      <alignment horizontal="center" vertical="center"/>
      <protection locked="0"/>
    </xf>
    <xf numFmtId="0" fontId="82" fillId="0" borderId="176" xfId="0" applyFont="1" applyBorder="1" applyAlignment="1" applyProtection="1">
      <alignment horizontal="center" vertical="center"/>
      <protection locked="0"/>
    </xf>
    <xf numFmtId="0" fontId="82" fillId="10" borderId="90" xfId="0" applyFont="1" applyFill="1" applyBorder="1" applyAlignment="1">
      <alignment horizontal="center" vertical="center"/>
    </xf>
    <xf numFmtId="0" fontId="82" fillId="0" borderId="64" xfId="0" applyFont="1" applyBorder="1" applyAlignment="1" applyProtection="1">
      <alignment horizontal="left" vertical="center"/>
      <protection locked="0"/>
    </xf>
    <xf numFmtId="0" fontId="82" fillId="0" borderId="50" xfId="0" applyFont="1" applyBorder="1" applyAlignment="1" applyProtection="1">
      <alignment horizontal="left" vertical="center"/>
      <protection locked="0"/>
    </xf>
    <xf numFmtId="0" fontId="82" fillId="0" borderId="65" xfId="0" applyFont="1" applyBorder="1" applyAlignment="1" applyProtection="1">
      <alignment horizontal="left" vertical="center"/>
      <protection locked="0"/>
    </xf>
    <xf numFmtId="0" fontId="103" fillId="3" borderId="180" xfId="0" applyFont="1" applyFill="1" applyBorder="1" applyAlignment="1">
      <alignment horizontal="center" vertical="center"/>
    </xf>
    <xf numFmtId="0" fontId="103" fillId="3" borderId="79" xfId="0" applyFont="1" applyFill="1" applyBorder="1" applyAlignment="1">
      <alignment horizontal="center" vertical="center"/>
    </xf>
    <xf numFmtId="0" fontId="103" fillId="3" borderId="0" xfId="0" applyFont="1" applyFill="1" applyBorder="1" applyAlignment="1">
      <alignment horizontal="center" vertical="center"/>
    </xf>
    <xf numFmtId="0" fontId="103" fillId="3" borderId="40" xfId="0" applyFont="1" applyFill="1" applyBorder="1" applyAlignment="1">
      <alignment horizontal="center" vertical="center"/>
    </xf>
    <xf numFmtId="0" fontId="103" fillId="3" borderId="38" xfId="0" applyFont="1" applyFill="1" applyBorder="1" applyAlignment="1">
      <alignment horizontal="center" vertical="center"/>
    </xf>
    <xf numFmtId="0" fontId="82" fillId="3" borderId="91" xfId="0" applyFont="1" applyFill="1" applyBorder="1" applyAlignment="1">
      <alignment horizontal="center" vertical="center"/>
    </xf>
    <xf numFmtId="0" fontId="82" fillId="3" borderId="92" xfId="0" applyFont="1" applyFill="1" applyBorder="1" applyAlignment="1">
      <alignment horizontal="center" vertical="center"/>
    </xf>
    <xf numFmtId="190" fontId="142" fillId="0" borderId="0" xfId="0" applyNumberFormat="1" applyFont="1" applyBorder="1">
      <alignment vertical="center"/>
    </xf>
    <xf numFmtId="0" fontId="51" fillId="0" borderId="8" xfId="0" applyFont="1" applyBorder="1" applyAlignment="1">
      <alignment horizontal="left" vertical="center" indent="1" shrinkToFit="1"/>
    </xf>
    <xf numFmtId="0" fontId="51" fillId="0" borderId="9" xfId="0" applyFont="1" applyBorder="1" applyAlignment="1">
      <alignment horizontal="left" vertical="center" indent="1" shrinkToFit="1"/>
    </xf>
    <xf numFmtId="0" fontId="46" fillId="0" borderId="0" xfId="0" applyFont="1">
      <alignment vertical="center"/>
    </xf>
    <xf numFmtId="0" fontId="48" fillId="0" borderId="0" xfId="0" applyFont="1">
      <alignment vertical="center"/>
    </xf>
    <xf numFmtId="0" fontId="30" fillId="0" borderId="0" xfId="0" applyFont="1">
      <alignment vertical="center"/>
    </xf>
    <xf numFmtId="0" fontId="39" fillId="0" borderId="0" xfId="0" applyFont="1">
      <alignment vertical="center"/>
    </xf>
    <xf numFmtId="0" fontId="30" fillId="0" borderId="0" xfId="0" applyFont="1" applyAlignment="1">
      <alignment vertical="center" textRotation="255" wrapText="1"/>
    </xf>
    <xf numFmtId="0" fontId="30" fillId="0" borderId="0" xfId="0" applyFont="1" applyAlignment="1">
      <alignment vertical="center" textRotation="255"/>
    </xf>
    <xf numFmtId="0" fontId="30" fillId="0" borderId="6" xfId="0" applyFont="1" applyBorder="1" applyAlignment="1">
      <alignment horizontal="left" vertical="center" indent="1" shrinkToFit="1"/>
    </xf>
    <xf numFmtId="192" fontId="30" fillId="0" borderId="0" xfId="0" applyNumberFormat="1" applyFont="1" applyFill="1" applyAlignment="1">
      <alignment horizontal="left" vertical="center" indent="1"/>
    </xf>
    <xf numFmtId="0" fontId="69" fillId="0" borderId="0" xfId="0" applyFont="1" applyAlignment="1">
      <alignment vertical="center" wrapText="1"/>
    </xf>
    <xf numFmtId="0" fontId="39" fillId="0" borderId="0" xfId="0" applyFont="1" applyAlignment="1">
      <alignment vertical="center" wrapText="1"/>
    </xf>
    <xf numFmtId="210" fontId="82" fillId="0" borderId="7" xfId="0" applyNumberFormat="1" applyFont="1" applyBorder="1" applyAlignment="1" applyProtection="1">
      <alignment horizontal="left" vertical="center" indent="1"/>
      <protection locked="0"/>
    </xf>
    <xf numFmtId="210" fontId="82" fillId="0" borderId="9" xfId="0" applyNumberFormat="1" applyFont="1" applyBorder="1" applyAlignment="1" applyProtection="1">
      <alignment horizontal="left" vertical="center" indent="1"/>
      <protection locked="0"/>
    </xf>
    <xf numFmtId="210" fontId="82" fillId="0" borderId="6" xfId="0" applyNumberFormat="1" applyFont="1" applyBorder="1" applyAlignment="1" applyProtection="1">
      <alignment horizontal="left" vertical="center" indent="1"/>
      <protection locked="0"/>
    </xf>
    <xf numFmtId="192" fontId="30" fillId="0" borderId="0" xfId="0" applyNumberFormat="1" applyFont="1" applyAlignment="1">
      <alignment horizontal="left" vertical="center" indent="1"/>
    </xf>
    <xf numFmtId="192" fontId="51" fillId="0" borderId="6" xfId="0" applyNumberFormat="1" applyFont="1" applyBorder="1" applyAlignment="1" applyProtection="1">
      <alignment horizontal="left" vertical="center" indent="1"/>
    </xf>
    <xf numFmtId="0" fontId="30" fillId="0" borderId="35" xfId="0" applyFont="1" applyBorder="1" applyAlignment="1" applyProtection="1">
      <alignment horizontal="center" vertical="center"/>
      <protection locked="0"/>
    </xf>
    <xf numFmtId="0" fontId="30" fillId="0" borderId="36" xfId="0" applyFont="1" applyBorder="1" applyAlignment="1" applyProtection="1">
      <alignment horizontal="center" vertical="center"/>
      <protection locked="0"/>
    </xf>
    <xf numFmtId="0" fontId="30" fillId="0" borderId="37" xfId="0" applyFont="1" applyBorder="1" applyAlignment="1" applyProtection="1">
      <alignment horizontal="center" vertical="center"/>
      <protection locked="0"/>
    </xf>
    <xf numFmtId="0" fontId="30" fillId="0" borderId="39"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40"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8" xfId="0" applyFont="1" applyBorder="1" applyAlignment="1" applyProtection="1">
      <alignment horizontal="center" vertical="center"/>
      <protection locked="0"/>
    </xf>
    <xf numFmtId="0" fontId="30" fillId="0" borderId="42" xfId="0" applyFont="1" applyBorder="1" applyAlignment="1" applyProtection="1">
      <alignment horizontal="center" vertical="center"/>
      <protection locked="0"/>
    </xf>
    <xf numFmtId="0" fontId="70" fillId="0" borderId="0" xfId="0" applyFont="1" applyAlignment="1">
      <alignment horizontal="left" vertical="center" indent="1"/>
    </xf>
    <xf numFmtId="0" fontId="51" fillId="0" borderId="0" xfId="0" applyFont="1" applyAlignment="1">
      <alignment horizontal="left" vertical="center" indent="1"/>
    </xf>
    <xf numFmtId="0" fontId="30" fillId="0" borderId="0" xfId="0" applyFont="1" applyAlignment="1">
      <alignment horizontal="left" vertical="center" indent="1"/>
    </xf>
    <xf numFmtId="206" fontId="30" fillId="0" borderId="0" xfId="0" applyNumberFormat="1" applyFont="1" applyAlignment="1">
      <alignment horizontal="left" vertical="center" indent="1"/>
    </xf>
    <xf numFmtId="0" fontId="30" fillId="0" borderId="0" xfId="0" applyFont="1" applyAlignment="1">
      <alignment horizontal="center" vertical="center"/>
    </xf>
    <xf numFmtId="191" fontId="30" fillId="0" borderId="0" xfId="0" applyNumberFormat="1" applyFont="1" applyAlignment="1">
      <alignment horizontal="left" vertical="center" indent="1" shrinkToFit="1"/>
    </xf>
    <xf numFmtId="191" fontId="30" fillId="0" borderId="6" xfId="0" applyNumberFormat="1" applyFont="1" applyBorder="1" applyAlignment="1">
      <alignment horizontal="left" vertical="center" indent="1" shrinkToFit="1"/>
    </xf>
    <xf numFmtId="0" fontId="30" fillId="0" borderId="0" xfId="0" applyFont="1" applyAlignment="1">
      <alignment horizontal="left" vertical="center" indent="1" shrinkToFit="1"/>
    </xf>
    <xf numFmtId="38" fontId="30" fillId="0" borderId="0" xfId="1" applyFont="1" applyAlignment="1">
      <alignment horizontal="left" vertical="center" indent="1" shrinkToFit="1"/>
    </xf>
    <xf numFmtId="0" fontId="30" fillId="0" borderId="44" xfId="0" applyFont="1" applyBorder="1" applyAlignment="1">
      <alignment horizontal="left" vertical="center" indent="1" shrinkToFit="1"/>
    </xf>
    <xf numFmtId="0" fontId="147" fillId="0" borderId="0" xfId="6" applyFont="1" applyAlignment="1" applyProtection="1">
      <alignment horizontal="left" vertical="top" wrapText="1"/>
    </xf>
    <xf numFmtId="0" fontId="144" fillId="10" borderId="7" xfId="6" applyFont="1" applyFill="1" applyBorder="1" applyAlignment="1" applyProtection="1">
      <alignment horizontal="center" vertical="center" wrapText="1"/>
    </xf>
    <xf numFmtId="0" fontId="144" fillId="10" borderId="8" xfId="6" applyFont="1" applyFill="1" applyBorder="1" applyAlignment="1" applyProtection="1">
      <alignment horizontal="center" vertical="center"/>
    </xf>
    <xf numFmtId="0" fontId="144" fillId="10" borderId="9" xfId="6" applyFont="1" applyFill="1" applyBorder="1" applyAlignment="1" applyProtection="1">
      <alignment horizontal="center" vertical="center"/>
    </xf>
    <xf numFmtId="38" fontId="144" fillId="9" borderId="7" xfId="17" applyFont="1" applyFill="1" applyBorder="1" applyAlignment="1" applyProtection="1">
      <alignment horizontal="center" vertical="center" shrinkToFit="1"/>
      <protection locked="0"/>
    </xf>
    <xf numFmtId="38" fontId="144" fillId="9" borderId="8" xfId="17" applyFont="1" applyFill="1" applyBorder="1" applyAlignment="1" applyProtection="1">
      <alignment horizontal="center" vertical="center" shrinkToFit="1"/>
      <protection locked="0"/>
    </xf>
    <xf numFmtId="38" fontId="144" fillId="9" borderId="9" xfId="17" applyFont="1" applyFill="1" applyBorder="1" applyAlignment="1" applyProtection="1">
      <alignment horizontal="center" vertical="center" shrinkToFit="1"/>
      <protection locked="0"/>
    </xf>
    <xf numFmtId="0" fontId="144" fillId="10" borderId="7" xfId="6" applyFont="1" applyFill="1" applyBorder="1" applyAlignment="1" applyProtection="1">
      <alignment horizontal="center" vertical="center"/>
    </xf>
    <xf numFmtId="0" fontId="144" fillId="10" borderId="6" xfId="6" applyFont="1" applyFill="1" applyBorder="1" applyAlignment="1" applyProtection="1">
      <alignment horizontal="center" vertical="center"/>
    </xf>
    <xf numFmtId="49" fontId="144" fillId="9" borderId="6" xfId="9" applyNumberFormat="1" applyFont="1" applyFill="1" applyBorder="1" applyAlignment="1" applyProtection="1">
      <alignment horizontal="left" vertical="center" shrinkToFit="1"/>
      <protection locked="0"/>
    </xf>
    <xf numFmtId="199" fontId="144" fillId="9" borderId="8" xfId="9" applyNumberFormat="1" applyFont="1" applyFill="1" applyBorder="1" applyAlignment="1" applyProtection="1">
      <alignment horizontal="center" vertical="center" shrinkToFit="1"/>
      <protection locked="0"/>
    </xf>
    <xf numFmtId="199" fontId="144" fillId="9" borderId="9" xfId="9" applyNumberFormat="1" applyFont="1" applyFill="1" applyBorder="1" applyAlignment="1" applyProtection="1">
      <alignment horizontal="center" vertical="center" shrinkToFit="1"/>
      <protection locked="0"/>
    </xf>
    <xf numFmtId="0" fontId="144" fillId="10" borderId="6" xfId="6" applyFont="1" applyFill="1" applyBorder="1" applyAlignment="1" applyProtection="1">
      <alignment horizontal="center" vertical="center" wrapText="1" shrinkToFit="1"/>
    </xf>
    <xf numFmtId="0" fontId="144" fillId="10" borderId="6" xfId="6" applyFont="1" applyFill="1" applyBorder="1" applyAlignment="1" applyProtection="1">
      <alignment horizontal="center" vertical="center" shrinkToFit="1"/>
    </xf>
    <xf numFmtId="38" fontId="145" fillId="0" borderId="8" xfId="9" applyFont="1" applyFill="1" applyBorder="1" applyAlignment="1" applyProtection="1">
      <alignment horizontal="center" vertical="center" shrinkToFit="1"/>
    </xf>
    <xf numFmtId="38" fontId="145" fillId="0" borderId="9" xfId="9" applyFont="1" applyFill="1" applyBorder="1" applyAlignment="1" applyProtection="1">
      <alignment horizontal="center" vertical="center" shrinkToFit="1"/>
    </xf>
    <xf numFmtId="0" fontId="144" fillId="9" borderId="39" xfId="6" applyFont="1" applyFill="1" applyBorder="1" applyAlignment="1" applyProtection="1">
      <alignment horizontal="left" vertical="center" wrapText="1"/>
    </xf>
    <xf numFmtId="0" fontId="144" fillId="9" borderId="0" xfId="6" applyFont="1" applyFill="1" applyAlignment="1" applyProtection="1">
      <alignment horizontal="left" vertical="center" wrapText="1"/>
    </xf>
    <xf numFmtId="0" fontId="94" fillId="10" borderId="7" xfId="6" applyFont="1" applyFill="1" applyBorder="1" applyAlignment="1" applyProtection="1">
      <alignment horizontal="center" vertical="center" wrapText="1"/>
    </xf>
    <xf numFmtId="0" fontId="94" fillId="10" borderId="8" xfId="6" applyFont="1" applyFill="1" applyBorder="1" applyAlignment="1" applyProtection="1">
      <alignment horizontal="center" vertical="center"/>
    </xf>
    <xf numFmtId="0" fontId="94" fillId="10" borderId="9" xfId="6" applyFont="1" applyFill="1" applyBorder="1" applyAlignment="1" applyProtection="1">
      <alignment horizontal="center" vertical="center"/>
    </xf>
    <xf numFmtId="201" fontId="144" fillId="9" borderId="8" xfId="6" applyNumberFormat="1" applyFont="1" applyFill="1" applyBorder="1" applyAlignment="1" applyProtection="1">
      <alignment horizontal="center" vertical="center" shrinkToFit="1"/>
      <protection locked="0"/>
    </xf>
    <xf numFmtId="201" fontId="144" fillId="9" borderId="9" xfId="6" applyNumberFormat="1" applyFont="1" applyFill="1" applyBorder="1" applyAlignment="1" applyProtection="1">
      <alignment horizontal="center" vertical="center" shrinkToFit="1"/>
      <protection locked="0"/>
    </xf>
    <xf numFmtId="0" fontId="144" fillId="0" borderId="0" xfId="6" applyFont="1" applyProtection="1">
      <alignment vertical="center"/>
    </xf>
    <xf numFmtId="38" fontId="145" fillId="0" borderId="7" xfId="9" applyFont="1" applyFill="1" applyBorder="1" applyAlignment="1" applyProtection="1">
      <alignment horizontal="center" vertical="center" shrinkToFit="1"/>
    </xf>
    <xf numFmtId="0" fontId="144" fillId="9" borderId="0" xfId="6" applyFont="1" applyFill="1" applyProtection="1">
      <alignment vertical="center"/>
    </xf>
    <xf numFmtId="0" fontId="144" fillId="9" borderId="8" xfId="6" applyFont="1" applyFill="1" applyBorder="1" applyAlignment="1" applyProtection="1">
      <alignment horizontal="center" vertical="center" shrinkToFit="1"/>
      <protection locked="0"/>
    </xf>
    <xf numFmtId="0" fontId="144" fillId="9" borderId="9" xfId="6" applyFont="1" applyFill="1" applyBorder="1" applyAlignment="1" applyProtection="1">
      <alignment horizontal="center" vertical="center" shrinkToFit="1"/>
      <protection locked="0"/>
    </xf>
    <xf numFmtId="0" fontId="144" fillId="0" borderId="39" xfId="6" applyFont="1" applyBorder="1" applyAlignment="1" applyProtection="1">
      <alignment horizontal="left" vertical="center"/>
    </xf>
    <xf numFmtId="0" fontId="144" fillId="0" borderId="0" xfId="6" applyFont="1" applyAlignment="1" applyProtection="1">
      <alignment horizontal="left" vertical="center"/>
    </xf>
    <xf numFmtId="0" fontId="147" fillId="0" borderId="0" xfId="6" applyFont="1" applyAlignment="1" applyProtection="1">
      <alignment vertical="center" wrapText="1"/>
    </xf>
    <xf numFmtId="0" fontId="144" fillId="10" borderId="6" xfId="6" applyFont="1" applyFill="1" applyBorder="1" applyAlignment="1" applyProtection="1">
      <alignment horizontal="center" vertical="center" wrapText="1"/>
    </xf>
    <xf numFmtId="38" fontId="145" fillId="0" borderId="6" xfId="9" applyFont="1" applyFill="1" applyBorder="1" applyAlignment="1" applyProtection="1">
      <alignment horizontal="center" vertical="center" shrinkToFit="1"/>
    </xf>
    <xf numFmtId="0" fontId="144" fillId="9" borderId="0" xfId="6" applyFont="1" applyFill="1" applyAlignment="1" applyProtection="1">
      <alignment vertical="center" wrapText="1"/>
    </xf>
    <xf numFmtId="38" fontId="144" fillId="0" borderId="6" xfId="9" applyFont="1" applyFill="1" applyBorder="1" applyAlignment="1" applyProtection="1">
      <alignment horizontal="center" vertical="center" shrinkToFit="1"/>
    </xf>
    <xf numFmtId="38" fontId="144" fillId="9" borderId="6" xfId="9" applyFont="1" applyFill="1" applyBorder="1" applyAlignment="1" applyProtection="1">
      <alignment horizontal="center" vertical="center" shrinkToFit="1"/>
      <protection locked="0"/>
    </xf>
    <xf numFmtId="49" fontId="145" fillId="9" borderId="7" xfId="6" applyNumberFormat="1" applyFont="1" applyFill="1" applyBorder="1" applyAlignment="1" applyProtection="1">
      <alignment horizontal="left" vertical="center" indent="1" shrinkToFit="1"/>
    </xf>
    <xf numFmtId="0" fontId="145" fillId="9" borderId="8" xfId="6" applyFont="1" applyFill="1" applyBorder="1" applyAlignment="1" applyProtection="1">
      <alignment horizontal="left" vertical="center" indent="1" shrinkToFit="1"/>
    </xf>
    <xf numFmtId="0" fontId="144" fillId="9" borderId="8" xfId="6" applyFont="1" applyFill="1" applyBorder="1" applyAlignment="1" applyProtection="1">
      <alignment horizontal="left" vertical="center"/>
    </xf>
    <xf numFmtId="0" fontId="144" fillId="9" borderId="9" xfId="6" applyFont="1" applyFill="1" applyBorder="1" applyAlignment="1" applyProtection="1">
      <alignment horizontal="left" vertical="center"/>
    </xf>
    <xf numFmtId="49" fontId="144" fillId="9" borderId="7" xfId="6" applyNumberFormat="1" applyFont="1" applyFill="1" applyBorder="1" applyAlignment="1" applyProtection="1">
      <alignment horizontal="left" vertical="center" indent="1"/>
      <protection locked="0"/>
    </xf>
    <xf numFmtId="49" fontId="144" fillId="9" borderId="8" xfId="6" applyNumberFormat="1" applyFont="1" applyFill="1" applyBorder="1" applyAlignment="1" applyProtection="1">
      <alignment horizontal="left" vertical="center" indent="1"/>
      <protection locked="0"/>
    </xf>
    <xf numFmtId="49" fontId="144" fillId="9" borderId="9" xfId="6" applyNumberFormat="1" applyFont="1" applyFill="1" applyBorder="1" applyAlignment="1" applyProtection="1">
      <alignment horizontal="left" vertical="center" indent="1"/>
      <protection locked="0"/>
    </xf>
    <xf numFmtId="0" fontId="144" fillId="10" borderId="7" xfId="6" applyFont="1" applyFill="1" applyBorder="1" applyAlignment="1" applyProtection="1">
      <alignment horizontal="center" vertical="center" shrinkToFit="1"/>
    </xf>
    <xf numFmtId="0" fontId="144" fillId="10" borderId="8" xfId="6" applyFont="1" applyFill="1" applyBorder="1" applyAlignment="1" applyProtection="1">
      <alignment horizontal="center" vertical="center" shrinkToFit="1"/>
    </xf>
    <xf numFmtId="0" fontId="144" fillId="10" borderId="9" xfId="6" applyFont="1" applyFill="1" applyBorder="1" applyAlignment="1" applyProtection="1">
      <alignment horizontal="center" vertical="center" shrinkToFit="1"/>
    </xf>
    <xf numFmtId="201" fontId="145" fillId="0" borderId="7" xfId="6" applyNumberFormat="1" applyFont="1" applyBorder="1" applyAlignment="1" applyProtection="1">
      <alignment horizontal="center" vertical="center" shrinkToFit="1"/>
    </xf>
    <xf numFmtId="201" fontId="145" fillId="0" borderId="9" xfId="6" applyNumberFormat="1" applyFont="1" applyBorder="1" applyAlignment="1" applyProtection="1">
      <alignment horizontal="center" vertical="center" shrinkToFit="1"/>
    </xf>
    <xf numFmtId="0" fontId="144" fillId="9" borderId="0" xfId="6" applyFont="1" applyFill="1" applyAlignment="1" applyProtection="1">
      <alignment horizontal="left" vertical="center"/>
    </xf>
    <xf numFmtId="0" fontId="144" fillId="10" borderId="35" xfId="6" applyFont="1" applyFill="1" applyBorder="1" applyAlignment="1" applyProtection="1">
      <alignment horizontal="center" vertical="center" wrapText="1"/>
    </xf>
    <xf numFmtId="0" fontId="144" fillId="10" borderId="36" xfId="6" applyFont="1" applyFill="1" applyBorder="1" applyAlignment="1" applyProtection="1">
      <alignment horizontal="center" vertical="center"/>
    </xf>
    <xf numFmtId="0" fontId="144" fillId="10" borderId="37" xfId="6" applyFont="1" applyFill="1" applyBorder="1" applyAlignment="1" applyProtection="1">
      <alignment horizontal="center" vertical="center"/>
    </xf>
    <xf numFmtId="200" fontId="144" fillId="9" borderId="35" xfId="17" applyNumberFormat="1" applyFont="1" applyFill="1" applyBorder="1" applyAlignment="1" applyProtection="1">
      <alignment horizontal="center" vertical="center" shrinkToFit="1"/>
      <protection locked="0"/>
    </xf>
    <xf numFmtId="200" fontId="144" fillId="9" borderId="36" xfId="17" applyNumberFormat="1" applyFont="1" applyFill="1" applyBorder="1" applyAlignment="1" applyProtection="1">
      <alignment horizontal="center" vertical="center" shrinkToFit="1"/>
      <protection locked="0"/>
    </xf>
    <xf numFmtId="200" fontId="144" fillId="9" borderId="37" xfId="17" applyNumberFormat="1" applyFont="1" applyFill="1" applyBorder="1" applyAlignment="1" applyProtection="1">
      <alignment horizontal="center" vertical="center" shrinkToFit="1"/>
      <protection locked="0"/>
    </xf>
    <xf numFmtId="0" fontId="42" fillId="3" borderId="7" xfId="5" applyFont="1" applyFill="1" applyBorder="1" applyAlignment="1">
      <alignment horizontal="center" vertical="center" wrapText="1"/>
    </xf>
    <xf numFmtId="0" fontId="42" fillId="3" borderId="8" xfId="5" applyFont="1" applyFill="1" applyBorder="1" applyAlignment="1">
      <alignment horizontal="center" vertical="center" wrapText="1"/>
    </xf>
    <xf numFmtId="0" fontId="42" fillId="3" borderId="9" xfId="5" applyFont="1" applyFill="1" applyBorder="1" applyAlignment="1">
      <alignment horizontal="center" vertical="center" wrapText="1"/>
    </xf>
    <xf numFmtId="0" fontId="75" fillId="0" borderId="0" xfId="5" applyFont="1" applyFill="1" applyAlignment="1">
      <alignment vertical="center" wrapText="1"/>
    </xf>
    <xf numFmtId="0" fontId="68" fillId="0" borderId="6" xfId="5" applyFont="1" applyBorder="1" applyAlignment="1">
      <alignment horizontal="center" vertical="center" wrapText="1"/>
    </xf>
    <xf numFmtId="0" fontId="68" fillId="21" borderId="138" xfId="5" applyFont="1" applyFill="1" applyBorder="1" applyAlignment="1" applyProtection="1">
      <alignment horizontal="center" vertical="center" wrapText="1"/>
    </xf>
    <xf numFmtId="0" fontId="68" fillId="21" borderId="139" xfId="5" applyFont="1" applyFill="1" applyBorder="1" applyAlignment="1" applyProtection="1">
      <alignment horizontal="center" vertical="center" wrapText="1"/>
    </xf>
    <xf numFmtId="200" fontId="68" fillId="21" borderId="138" xfId="5" applyNumberFormat="1" applyFont="1" applyFill="1" applyBorder="1" applyAlignment="1" applyProtection="1">
      <alignment horizontal="center" vertical="center" wrapText="1"/>
    </xf>
    <xf numFmtId="200" fontId="68" fillId="21" borderId="139" xfId="5" applyNumberFormat="1" applyFont="1" applyFill="1" applyBorder="1" applyAlignment="1" applyProtection="1">
      <alignment horizontal="center" vertical="center" wrapText="1"/>
    </xf>
    <xf numFmtId="0" fontId="68" fillId="21" borderId="146" xfId="5" applyFont="1" applyFill="1" applyBorder="1" applyAlignment="1" applyProtection="1">
      <alignment horizontal="center" vertical="center" wrapText="1"/>
    </xf>
    <xf numFmtId="0" fontId="68" fillId="21" borderId="6" xfId="5" applyFont="1" applyFill="1" applyBorder="1" applyAlignment="1" applyProtection="1">
      <alignment horizontal="center" vertical="center" wrapText="1"/>
    </xf>
    <xf numFmtId="0" fontId="68" fillId="21" borderId="147" xfId="5" applyFont="1" applyFill="1" applyBorder="1" applyAlignment="1" applyProtection="1">
      <alignment horizontal="center" vertical="center" wrapText="1"/>
    </xf>
    <xf numFmtId="0" fontId="68" fillId="21" borderId="141" xfId="5" applyFont="1" applyFill="1" applyBorder="1" applyAlignment="1" applyProtection="1">
      <alignment horizontal="center" vertical="center" wrapText="1"/>
    </xf>
    <xf numFmtId="0" fontId="68" fillId="21" borderId="142" xfId="5" applyFont="1" applyFill="1" applyBorder="1" applyAlignment="1" applyProtection="1">
      <alignment horizontal="center" vertical="center" wrapText="1"/>
    </xf>
    <xf numFmtId="0" fontId="68" fillId="21" borderId="144" xfId="5" applyFont="1" applyFill="1" applyBorder="1" applyAlignment="1" applyProtection="1">
      <alignment horizontal="center" vertical="center" wrapText="1"/>
    </xf>
    <xf numFmtId="0" fontId="68" fillId="21" borderId="145" xfId="5" applyFont="1" applyFill="1" applyBorder="1" applyAlignment="1" applyProtection="1">
      <alignment horizontal="center" vertical="center" wrapText="1"/>
    </xf>
    <xf numFmtId="0" fontId="68" fillId="21" borderId="7" xfId="5" applyFont="1" applyFill="1" applyBorder="1" applyAlignment="1" applyProtection="1">
      <alignment horizontal="center" vertical="center" wrapText="1"/>
    </xf>
    <xf numFmtId="193" fontId="68" fillId="21" borderId="147" xfId="5" applyNumberFormat="1" applyFont="1" applyFill="1" applyBorder="1" applyAlignment="1" applyProtection="1">
      <alignment horizontal="center" vertical="center" textRotation="255" shrinkToFit="1"/>
    </xf>
    <xf numFmtId="0" fontId="68" fillId="21" borderId="148" xfId="5" applyFont="1" applyFill="1" applyBorder="1" applyAlignment="1" applyProtection="1">
      <alignment horizontal="center" vertical="center" wrapText="1"/>
    </xf>
    <xf numFmtId="0" fontId="68" fillId="21" borderId="150" xfId="5" applyFont="1" applyFill="1" applyBorder="1" applyAlignment="1" applyProtection="1">
      <alignment horizontal="center" vertical="center" wrapText="1"/>
    </xf>
    <xf numFmtId="193" fontId="68" fillId="21" borderId="6" xfId="5" applyNumberFormat="1" applyFont="1" applyFill="1" applyBorder="1" applyAlignment="1" applyProtection="1">
      <alignment horizontal="center" vertical="center" textRotation="255" shrinkToFit="1"/>
    </xf>
    <xf numFmtId="38" fontId="68" fillId="21" borderId="6" xfId="4" applyFont="1" applyFill="1" applyBorder="1" applyAlignment="1" applyProtection="1">
      <alignment horizontal="center" vertical="center" wrapText="1"/>
    </xf>
    <xf numFmtId="193" fontId="68" fillId="21" borderId="7" xfId="5" applyNumberFormat="1" applyFont="1" applyFill="1" applyBorder="1" applyAlignment="1" applyProtection="1">
      <alignment horizontal="center" vertical="center" textRotation="255" shrinkToFit="1"/>
    </xf>
    <xf numFmtId="38" fontId="68" fillId="21" borderId="142" xfId="1" applyFont="1" applyFill="1" applyBorder="1" applyAlignment="1" applyProtection="1">
      <alignment horizontal="center" vertical="center" wrapText="1"/>
    </xf>
    <xf numFmtId="0" fontId="77" fillId="0" borderId="7" xfId="5" applyFont="1" applyBorder="1" applyAlignment="1">
      <alignment horizontal="left" vertical="center" indent="1" shrinkToFit="1"/>
    </xf>
    <xf numFmtId="0" fontId="77" fillId="0" borderId="8" xfId="5" applyFont="1" applyBorder="1" applyAlignment="1">
      <alignment horizontal="left" vertical="center" indent="1" shrinkToFit="1"/>
    </xf>
    <xf numFmtId="0" fontId="77" fillId="0" borderId="8" xfId="5" applyFont="1" applyBorder="1" applyAlignment="1">
      <alignment vertical="center" shrinkToFit="1"/>
    </xf>
    <xf numFmtId="0" fontId="77" fillId="0" borderId="9" xfId="5" applyFont="1" applyBorder="1" applyAlignment="1">
      <alignment vertical="center" shrinkToFit="1"/>
    </xf>
    <xf numFmtId="38" fontId="30" fillId="3" borderId="6" xfId="1" applyFont="1" applyFill="1" applyBorder="1" applyAlignment="1">
      <alignment horizontal="center" vertical="center" wrapText="1"/>
    </xf>
    <xf numFmtId="38" fontId="30" fillId="3" borderId="6" xfId="1" applyFont="1" applyFill="1" applyBorder="1" applyAlignment="1">
      <alignment horizontal="center" vertical="center"/>
    </xf>
    <xf numFmtId="38" fontId="46" fillId="0" borderId="0" xfId="1" applyFont="1">
      <alignment vertical="center"/>
    </xf>
    <xf numFmtId="38" fontId="69" fillId="0" borderId="0" xfId="1" applyFont="1">
      <alignment vertical="center"/>
    </xf>
    <xf numFmtId="38" fontId="34" fillId="0" borderId="0" xfId="1" applyFont="1">
      <alignment vertical="center"/>
    </xf>
    <xf numFmtId="38" fontId="30" fillId="0" borderId="7" xfId="1" applyFont="1" applyBorder="1" applyAlignment="1">
      <alignment horizontal="left" vertical="center" shrinkToFit="1"/>
    </xf>
    <xf numFmtId="38" fontId="30" fillId="0" borderId="8" xfId="1" applyFont="1" applyBorder="1" applyAlignment="1">
      <alignment horizontal="left" vertical="center" shrinkToFit="1"/>
    </xf>
    <xf numFmtId="0" fontId="30" fillId="10" borderId="109" xfId="0" applyFont="1" applyFill="1" applyBorder="1" applyAlignment="1" applyProtection="1">
      <alignment horizontal="right" vertical="center"/>
    </xf>
    <xf numFmtId="0" fontId="30" fillId="10" borderId="67" xfId="0" applyFont="1" applyFill="1" applyBorder="1" applyAlignment="1" applyProtection="1">
      <alignment horizontal="right" vertical="center"/>
    </xf>
    <xf numFmtId="0" fontId="30" fillId="8" borderId="43" xfId="0" applyFont="1" applyFill="1" applyBorder="1" applyAlignment="1" applyProtection="1">
      <alignment vertical="center" textRotation="255"/>
    </xf>
    <xf numFmtId="0" fontId="30" fillId="8" borderId="108" xfId="0" applyFont="1" applyFill="1" applyBorder="1" applyAlignment="1" applyProtection="1">
      <alignment vertical="center" textRotation="255"/>
    </xf>
    <xf numFmtId="0" fontId="30" fillId="0" borderId="7" xfId="0" applyFont="1" applyBorder="1" applyAlignment="1" applyProtection="1">
      <alignment horizontal="left" vertical="center" indent="1"/>
    </xf>
    <xf numFmtId="0" fontId="30" fillId="0" borderId="8" xfId="0" applyFont="1" applyBorder="1" applyAlignment="1" applyProtection="1">
      <alignment horizontal="left" vertical="center" indent="1"/>
    </xf>
    <xf numFmtId="0" fontId="30" fillId="0" borderId="26" xfId="0" applyFont="1" applyBorder="1" applyAlignment="1" applyProtection="1">
      <alignment horizontal="left" vertical="center" indent="1"/>
    </xf>
    <xf numFmtId="0" fontId="30" fillId="0" borderId="27" xfId="0" applyFont="1" applyBorder="1" applyAlignment="1" applyProtection="1">
      <alignment horizontal="left" vertical="center" indent="1"/>
    </xf>
    <xf numFmtId="0" fontId="30" fillId="0" borderId="29" xfId="0" applyFont="1" applyBorder="1" applyAlignment="1" applyProtection="1">
      <alignment horizontal="left" vertical="center" indent="1"/>
    </xf>
    <xf numFmtId="0" fontId="30" fillId="0" borderId="30" xfId="0" applyFont="1" applyBorder="1" applyAlignment="1" applyProtection="1">
      <alignment horizontal="left" vertical="center" indent="1"/>
    </xf>
    <xf numFmtId="0" fontId="30" fillId="10" borderId="41" xfId="0" applyFont="1" applyFill="1" applyBorder="1" applyAlignment="1" applyProtection="1">
      <alignment horizontal="right" vertical="center"/>
    </xf>
    <xf numFmtId="0" fontId="30" fillId="10" borderId="38" xfId="0" applyFont="1" applyFill="1" applyBorder="1" applyAlignment="1" applyProtection="1">
      <alignment horizontal="right" vertical="center"/>
    </xf>
    <xf numFmtId="0" fontId="30" fillId="0" borderId="6" xfId="0" applyFont="1" applyBorder="1" applyAlignment="1" applyProtection="1">
      <alignment vertical="center" textRotation="255"/>
    </xf>
    <xf numFmtId="0" fontId="30" fillId="0" borderId="71" xfId="0" applyFont="1" applyBorder="1" applyAlignment="1" applyProtection="1">
      <alignment vertical="center" textRotation="255"/>
    </xf>
    <xf numFmtId="0" fontId="30" fillId="0" borderId="7" xfId="0" applyFont="1" applyBorder="1" applyAlignment="1" applyProtection="1">
      <alignment horizontal="center" vertical="center" wrapText="1"/>
    </xf>
    <xf numFmtId="0" fontId="30" fillId="0" borderId="9" xfId="0" applyFont="1" applyBorder="1" applyAlignment="1" applyProtection="1">
      <alignment horizontal="center" vertical="center"/>
    </xf>
    <xf numFmtId="0" fontId="30" fillId="0" borderId="46" xfId="0" applyFont="1" applyBorder="1" applyAlignment="1" applyProtection="1">
      <alignment horizontal="center" vertical="center"/>
    </xf>
    <xf numFmtId="0" fontId="30" fillId="0" borderId="48" xfId="0" applyFont="1" applyBorder="1" applyAlignment="1" applyProtection="1">
      <alignment horizontal="center" vertical="center"/>
    </xf>
    <xf numFmtId="0" fontId="42" fillId="0" borderId="29" xfId="0" applyFont="1" applyBorder="1" applyAlignment="1" applyProtection="1">
      <alignment horizontal="left" vertical="center" indent="1"/>
    </xf>
    <xf numFmtId="0" fontId="42" fillId="0" borderId="30" xfId="0" applyFont="1" applyBorder="1" applyAlignment="1" applyProtection="1">
      <alignment horizontal="left" vertical="center" indent="1"/>
    </xf>
    <xf numFmtId="0" fontId="42" fillId="0" borderId="32" xfId="0" applyFont="1" applyBorder="1" applyAlignment="1" applyProtection="1">
      <alignment horizontal="left" vertical="center" indent="1"/>
    </xf>
    <xf numFmtId="0" fontId="42" fillId="0" borderId="33" xfId="0" applyFont="1" applyBorder="1" applyAlignment="1" applyProtection="1">
      <alignment horizontal="left" vertical="center" indent="1"/>
    </xf>
    <xf numFmtId="0" fontId="42" fillId="0" borderId="34" xfId="0" applyFont="1" applyBorder="1" applyAlignment="1" applyProtection="1">
      <alignment horizontal="left" vertical="center" indent="1"/>
    </xf>
    <xf numFmtId="0" fontId="42" fillId="0" borderId="43" xfId="0" applyFont="1" applyBorder="1" applyAlignment="1" applyProtection="1">
      <alignment vertical="center" wrapText="1"/>
    </xf>
    <xf numFmtId="0" fontId="42" fillId="0" borderId="45" xfId="0" applyFont="1" applyBorder="1" applyAlignment="1" applyProtection="1">
      <alignment vertical="center" wrapText="1"/>
    </xf>
    <xf numFmtId="0" fontId="42" fillId="0" borderId="44" xfId="0" applyFont="1" applyBorder="1" applyAlignment="1" applyProtection="1">
      <alignment vertical="center" wrapText="1"/>
    </xf>
    <xf numFmtId="0" fontId="30" fillId="7" borderId="7" xfId="0" applyFont="1" applyFill="1" applyBorder="1" applyAlignment="1" applyProtection="1">
      <alignment vertical="center" textRotation="255"/>
    </xf>
    <xf numFmtId="0" fontId="42" fillId="0" borderId="72" xfId="0" applyFont="1" applyBorder="1" applyProtection="1">
      <alignment vertical="center"/>
    </xf>
    <xf numFmtId="0" fontId="42" fillId="0" borderId="73" xfId="0" applyFont="1" applyBorder="1" applyProtection="1">
      <alignment vertical="center"/>
    </xf>
    <xf numFmtId="0" fontId="30" fillId="0" borderId="29" xfId="0" applyFont="1" applyBorder="1" applyProtection="1">
      <alignment vertical="center"/>
    </xf>
    <xf numFmtId="0" fontId="30" fillId="0" borderId="30" xfId="0" applyFont="1" applyBorder="1" applyProtection="1">
      <alignment vertical="center"/>
    </xf>
    <xf numFmtId="0" fontId="42" fillId="0" borderId="29" xfId="0" applyFont="1" applyBorder="1" applyAlignment="1" applyProtection="1">
      <alignment vertical="center" shrinkToFit="1"/>
    </xf>
    <xf numFmtId="0" fontId="42" fillId="0" borderId="30" xfId="0" applyFont="1" applyBorder="1" applyAlignment="1" applyProtection="1">
      <alignment vertical="center" shrinkToFit="1"/>
    </xf>
    <xf numFmtId="0" fontId="30" fillId="0" borderId="26" xfId="0" applyFont="1" applyBorder="1" applyProtection="1">
      <alignment vertical="center"/>
    </xf>
    <xf numFmtId="0" fontId="30" fillId="0" borderId="27" xfId="0" applyFont="1" applyBorder="1" applyProtection="1">
      <alignment vertical="center"/>
    </xf>
    <xf numFmtId="0" fontId="30" fillId="0" borderId="6" xfId="0" applyFont="1" applyBorder="1" applyAlignment="1" applyProtection="1">
      <alignment vertical="center" textRotation="255" wrapText="1"/>
    </xf>
    <xf numFmtId="0" fontId="42" fillId="0" borderId="163" xfId="0" applyFont="1" applyFill="1" applyBorder="1" applyAlignment="1" applyProtection="1">
      <alignment vertical="center" wrapText="1"/>
    </xf>
    <xf numFmtId="0" fontId="42" fillId="0" borderId="45" xfId="0" applyFont="1" applyFill="1" applyBorder="1" applyAlignment="1" applyProtection="1">
      <alignment vertical="center" wrapText="1"/>
    </xf>
    <xf numFmtId="0" fontId="42" fillId="0" borderId="108" xfId="0" applyFont="1" applyFill="1" applyBorder="1" applyAlignment="1" applyProtection="1">
      <alignment vertical="center" wrapText="1"/>
    </xf>
    <xf numFmtId="0" fontId="42" fillId="0" borderId="43" xfId="0" applyFont="1" applyFill="1" applyBorder="1" applyAlignment="1" applyProtection="1">
      <alignment vertical="center" wrapText="1"/>
    </xf>
    <xf numFmtId="0" fontId="42" fillId="0" borderId="108" xfId="0" applyFont="1" applyBorder="1" applyAlignment="1" applyProtection="1">
      <alignment vertical="center" wrapText="1"/>
    </xf>
    <xf numFmtId="0" fontId="30" fillId="0" borderId="68" xfId="0" applyFont="1" applyBorder="1" applyProtection="1">
      <alignment vertical="center"/>
    </xf>
    <xf numFmtId="0" fontId="30" fillId="0" borderId="70" xfId="0" applyFont="1" applyBorder="1" applyProtection="1">
      <alignment vertical="center"/>
    </xf>
    <xf numFmtId="0" fontId="30" fillId="0" borderId="35" xfId="0" applyFont="1" applyFill="1" applyBorder="1" applyAlignment="1" applyProtection="1">
      <alignment horizontal="center" vertical="center" textRotation="255"/>
    </xf>
    <xf numFmtId="0" fontId="30" fillId="0" borderId="37" xfId="0" applyFont="1" applyFill="1" applyBorder="1" applyAlignment="1" applyProtection="1">
      <alignment horizontal="center" vertical="center" textRotation="255"/>
    </xf>
    <xf numFmtId="0" fontId="30" fillId="0" borderId="39" xfId="0" applyFont="1" applyFill="1" applyBorder="1" applyAlignment="1" applyProtection="1">
      <alignment horizontal="center" vertical="center" textRotation="255"/>
    </xf>
    <xf numFmtId="0" fontId="30" fillId="0" borderId="40" xfId="0" applyFont="1" applyFill="1" applyBorder="1" applyAlignment="1" applyProtection="1">
      <alignment horizontal="center" vertical="center" textRotation="255"/>
    </xf>
    <xf numFmtId="0" fontId="30" fillId="0" borderId="41" xfId="0" applyFont="1" applyFill="1" applyBorder="1" applyAlignment="1" applyProtection="1">
      <alignment horizontal="center" vertical="center" textRotation="255"/>
    </xf>
    <xf numFmtId="0" fontId="30" fillId="0" borderId="42" xfId="0" applyFont="1" applyFill="1" applyBorder="1" applyAlignment="1" applyProtection="1">
      <alignment horizontal="center" vertical="center" textRotation="255"/>
    </xf>
    <xf numFmtId="0" fontId="30" fillId="0" borderId="159" xfId="0" applyFont="1" applyBorder="1" applyProtection="1">
      <alignment vertical="center"/>
    </xf>
    <xf numFmtId="0" fontId="30" fillId="0" borderId="161" xfId="0" applyFont="1" applyBorder="1" applyProtection="1">
      <alignment vertical="center"/>
    </xf>
    <xf numFmtId="0" fontId="30" fillId="0" borderId="44" xfId="0" applyFont="1" applyBorder="1" applyAlignment="1" applyProtection="1">
      <alignment vertical="center" textRotation="255"/>
    </xf>
    <xf numFmtId="0" fontId="30" fillId="0" borderId="96" xfId="0" applyFont="1" applyBorder="1" applyAlignment="1" applyProtection="1">
      <alignment horizontal="left" vertical="center" indent="1"/>
    </xf>
    <xf numFmtId="0" fontId="30" fillId="0" borderId="97" xfId="0" applyFont="1" applyBorder="1" applyAlignment="1" applyProtection="1">
      <alignment horizontal="left" vertical="center" indent="1"/>
    </xf>
    <xf numFmtId="0" fontId="30" fillId="0" borderId="72" xfId="0" applyFont="1" applyBorder="1" applyAlignment="1" applyProtection="1">
      <alignment horizontal="left" vertical="center" indent="1"/>
    </xf>
    <xf numFmtId="0" fontId="30" fillId="0" borderId="73" xfId="0" applyFont="1" applyBorder="1" applyAlignment="1" applyProtection="1">
      <alignment horizontal="left" vertical="center" indent="1"/>
    </xf>
    <xf numFmtId="0" fontId="42" fillId="0" borderId="26" xfId="0" applyFont="1" applyBorder="1" applyAlignment="1" applyProtection="1">
      <alignment horizontal="left" vertical="center" indent="1"/>
    </xf>
    <xf numFmtId="0" fontId="42" fillId="0" borderId="27" xfId="0" applyFont="1" applyBorder="1" applyAlignment="1" applyProtection="1">
      <alignment horizontal="left" vertical="center" indent="1"/>
    </xf>
    <xf numFmtId="197" fontId="66" fillId="0" borderId="7" xfId="0" applyNumberFormat="1" applyFont="1" applyBorder="1" applyAlignment="1" applyProtection="1">
      <alignment horizontal="center" vertical="center"/>
    </xf>
    <xf numFmtId="197" fontId="66" fillId="0" borderId="9" xfId="0" applyNumberFormat="1" applyFont="1" applyBorder="1" applyAlignment="1" applyProtection="1">
      <alignment horizontal="center" vertical="center"/>
    </xf>
    <xf numFmtId="0" fontId="30" fillId="0" borderId="111" xfId="0" applyFont="1" applyBorder="1" applyProtection="1">
      <alignment vertical="center"/>
    </xf>
    <xf numFmtId="0" fontId="30" fillId="0" borderId="112" xfId="0" applyFont="1" applyBorder="1" applyProtection="1">
      <alignment vertical="center"/>
    </xf>
    <xf numFmtId="0" fontId="30" fillId="0" borderId="75" xfId="0" applyFont="1" applyBorder="1" applyProtection="1">
      <alignment vertical="center"/>
    </xf>
    <xf numFmtId="0" fontId="30" fillId="0" borderId="76" xfId="0" applyFont="1" applyBorder="1" applyProtection="1">
      <alignment vertical="center"/>
    </xf>
    <xf numFmtId="0" fontId="30" fillId="3" borderId="7" xfId="0" applyFont="1" applyFill="1" applyBorder="1" applyAlignment="1" applyProtection="1">
      <alignment horizontal="center" vertical="center"/>
    </xf>
    <xf numFmtId="0" fontId="30" fillId="3" borderId="8"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30" fillId="0" borderId="7" xfId="0" applyFont="1" applyBorder="1" applyAlignment="1" applyProtection="1">
      <alignment horizontal="left" vertical="center" indent="1" shrinkToFit="1"/>
    </xf>
    <xf numFmtId="0" fontId="30" fillId="0" borderId="8" xfId="0" applyFont="1" applyBorder="1" applyAlignment="1" applyProtection="1">
      <alignment horizontal="left" vertical="center" indent="1" shrinkToFit="1"/>
    </xf>
    <xf numFmtId="0" fontId="82" fillId="0" borderId="7" xfId="0" applyFont="1" applyBorder="1" applyAlignment="1" applyProtection="1">
      <alignment horizontal="left" vertical="center" indent="1"/>
    </xf>
    <xf numFmtId="0" fontId="82" fillId="0" borderId="8" xfId="0" applyFont="1" applyBorder="1" applyAlignment="1" applyProtection="1">
      <alignment horizontal="left" vertical="center" indent="1"/>
    </xf>
    <xf numFmtId="0" fontId="30" fillId="0" borderId="35" xfId="0" applyFont="1" applyBorder="1" applyAlignment="1" applyProtection="1">
      <alignment horizontal="center" vertical="center" wrapText="1"/>
    </xf>
    <xf numFmtId="0" fontId="30" fillId="0" borderId="36" xfId="0" applyFont="1" applyBorder="1" applyAlignment="1" applyProtection="1">
      <alignment horizontal="center" vertical="center" wrapText="1"/>
    </xf>
    <xf numFmtId="0" fontId="30" fillId="0" borderId="37" xfId="0" applyFont="1" applyBorder="1" applyAlignment="1" applyProtection="1">
      <alignment horizontal="center" vertical="center" wrapText="1"/>
    </xf>
    <xf numFmtId="0" fontId="30" fillId="0" borderId="39" xfId="0" applyFont="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30" fillId="0" borderId="40" xfId="0" applyFont="1" applyBorder="1" applyAlignment="1" applyProtection="1">
      <alignment horizontal="center" vertical="center" wrapText="1"/>
    </xf>
    <xf numFmtId="0" fontId="30" fillId="0" borderId="110" xfId="0" applyFont="1" applyBorder="1" applyAlignment="1" applyProtection="1">
      <alignment horizontal="center" vertical="center" wrapText="1"/>
    </xf>
    <xf numFmtId="0" fontId="30" fillId="0" borderId="60" xfId="0" applyFont="1" applyBorder="1" applyAlignment="1" applyProtection="1">
      <alignment horizontal="center" vertical="center" wrapText="1"/>
    </xf>
    <xf numFmtId="0" fontId="30" fillId="0" borderId="61" xfId="0" applyFont="1" applyBorder="1" applyAlignment="1" applyProtection="1">
      <alignment horizontal="center" vertical="center" wrapText="1"/>
    </xf>
    <xf numFmtId="0" fontId="59" fillId="0" borderId="72" xfId="0" applyFont="1" applyBorder="1" applyAlignment="1" applyProtection="1">
      <alignment horizontal="left" vertical="center" indent="1"/>
    </xf>
    <xf numFmtId="0" fontId="59" fillId="0" borderId="73" xfId="0" applyFont="1" applyBorder="1" applyAlignment="1" applyProtection="1">
      <alignment horizontal="left" vertical="center" indent="1"/>
    </xf>
    <xf numFmtId="0" fontId="59" fillId="0" borderId="29" xfId="0" applyFont="1" applyBorder="1" applyAlignment="1" applyProtection="1">
      <alignment horizontal="left" vertical="center" indent="1"/>
    </xf>
    <xf numFmtId="0" fontId="59" fillId="0" borderId="30" xfId="0" applyFont="1" applyBorder="1" applyAlignment="1" applyProtection="1">
      <alignment horizontal="left" vertical="center" indent="1"/>
    </xf>
    <xf numFmtId="0" fontId="46" fillId="0" borderId="0" xfId="0" applyFont="1" applyProtection="1">
      <alignment vertical="center"/>
    </xf>
    <xf numFmtId="0" fontId="30" fillId="10" borderId="110" xfId="0" applyFont="1" applyFill="1" applyBorder="1" applyAlignment="1" applyProtection="1">
      <alignment horizontal="right" vertical="center"/>
    </xf>
    <xf numFmtId="0" fontId="30" fillId="10" borderId="60" xfId="0" applyFont="1" applyFill="1" applyBorder="1" applyAlignment="1" applyProtection="1">
      <alignment horizontal="right" vertical="center"/>
    </xf>
    <xf numFmtId="0" fontId="94" fillId="0" borderId="6" xfId="0" applyFont="1" applyFill="1" applyBorder="1" applyAlignment="1" applyProtection="1">
      <alignment horizontal="center" vertical="center" textRotation="255" wrapText="1"/>
    </xf>
    <xf numFmtId="0" fontId="94" fillId="0" borderId="71" xfId="0" applyFont="1" applyFill="1" applyBorder="1" applyAlignment="1" applyProtection="1">
      <alignment horizontal="center" vertical="center" textRotation="255" wrapText="1"/>
    </xf>
    <xf numFmtId="0" fontId="30" fillId="0" borderId="71" xfId="0" applyFont="1" applyBorder="1" applyAlignment="1" applyProtection="1">
      <alignment horizontal="center" vertical="center"/>
    </xf>
    <xf numFmtId="38" fontId="30" fillId="0" borderId="159" xfId="1" applyFont="1" applyBorder="1" applyProtection="1">
      <alignment vertical="center"/>
    </xf>
    <xf numFmtId="38" fontId="30" fillId="0" borderId="160" xfId="1" applyFont="1" applyBorder="1" applyProtection="1">
      <alignment vertical="center"/>
    </xf>
    <xf numFmtId="38" fontId="30" fillId="0" borderId="161" xfId="1" applyFont="1" applyBorder="1" applyProtection="1">
      <alignment vertical="center"/>
    </xf>
    <xf numFmtId="38" fontId="30" fillId="0" borderId="68" xfId="1" applyFont="1" applyBorder="1" applyProtection="1">
      <alignment vertical="center"/>
    </xf>
    <xf numFmtId="38" fontId="30" fillId="0" borderId="69" xfId="1" applyFont="1" applyBorder="1" applyProtection="1">
      <alignment vertical="center"/>
    </xf>
    <xf numFmtId="38" fontId="30" fillId="0" borderId="70" xfId="1" applyFont="1" applyBorder="1" applyProtection="1">
      <alignment vertical="center"/>
    </xf>
    <xf numFmtId="0" fontId="30" fillId="10" borderId="41" xfId="0" applyFont="1" applyFill="1" applyBorder="1" applyAlignment="1" applyProtection="1">
      <alignment horizontal="right" vertical="center" indent="1"/>
    </xf>
    <xf numFmtId="0" fontId="30" fillId="10" borderId="38" xfId="0" applyFont="1" applyFill="1" applyBorder="1" applyAlignment="1" applyProtection="1">
      <alignment horizontal="right" vertical="center" indent="1"/>
    </xf>
    <xf numFmtId="0" fontId="30" fillId="0" borderId="46" xfId="0" applyFont="1" applyBorder="1" applyAlignment="1" applyProtection="1">
      <alignment horizontal="left" vertical="center" indent="1"/>
    </xf>
    <xf numFmtId="0" fontId="30" fillId="0" borderId="47" xfId="0" applyFont="1" applyBorder="1" applyAlignment="1" applyProtection="1">
      <alignment horizontal="left" vertical="center" indent="1"/>
    </xf>
    <xf numFmtId="0" fontId="30" fillId="0" borderId="171" xfId="0" applyFont="1" applyBorder="1" applyProtection="1">
      <alignment vertical="center"/>
    </xf>
    <xf numFmtId="0" fontId="30" fillId="0" borderId="172" xfId="0" applyFont="1" applyBorder="1" applyProtection="1">
      <alignment vertical="center"/>
    </xf>
    <xf numFmtId="3" fontId="30" fillId="0" borderId="119" xfId="0" applyNumberFormat="1" applyFont="1" applyBorder="1" applyAlignment="1" applyProtection="1">
      <alignment horizontal="center" vertical="center" shrinkToFit="1"/>
    </xf>
    <xf numFmtId="3" fontId="30" fillId="0" borderId="120" xfId="0" applyNumberFormat="1" applyFont="1" applyBorder="1" applyAlignment="1" applyProtection="1">
      <alignment horizontal="center" vertical="center" shrinkToFit="1"/>
    </xf>
    <xf numFmtId="3" fontId="30" fillId="0" borderId="169" xfId="0" applyNumberFormat="1" applyFont="1" applyBorder="1" applyAlignment="1" applyProtection="1">
      <alignment horizontal="center" vertical="center" shrinkToFit="1"/>
    </xf>
    <xf numFmtId="3" fontId="30" fillId="0" borderId="170" xfId="0" applyNumberFormat="1" applyFont="1" applyBorder="1" applyAlignment="1" applyProtection="1">
      <alignment horizontal="center" vertical="center" shrinkToFit="1"/>
    </xf>
    <xf numFmtId="3" fontId="30" fillId="0" borderId="173" xfId="0" applyNumberFormat="1" applyFont="1" applyBorder="1" applyAlignment="1" applyProtection="1">
      <alignment horizontal="center" vertical="center" shrinkToFit="1"/>
    </xf>
    <xf numFmtId="3" fontId="30" fillId="0" borderId="174" xfId="0" applyNumberFormat="1" applyFont="1" applyBorder="1" applyAlignment="1" applyProtection="1">
      <alignment horizontal="center" vertical="center" shrinkToFit="1"/>
    </xf>
    <xf numFmtId="3" fontId="30" fillId="0" borderId="167" xfId="0" applyNumberFormat="1" applyFont="1" applyBorder="1" applyAlignment="1" applyProtection="1">
      <alignment horizontal="center" vertical="center" shrinkToFit="1"/>
    </xf>
    <xf numFmtId="3" fontId="30" fillId="0" borderId="168" xfId="0" applyNumberFormat="1" applyFont="1" applyBorder="1" applyAlignment="1" applyProtection="1">
      <alignment horizontal="center" vertical="center" shrinkToFit="1"/>
    </xf>
    <xf numFmtId="0" fontId="30" fillId="10" borderId="164" xfId="0" applyFont="1" applyFill="1" applyBorder="1" applyAlignment="1" applyProtection="1">
      <alignment horizontal="right" vertical="center"/>
    </xf>
    <xf numFmtId="0" fontId="30" fillId="10" borderId="165" xfId="0" applyFont="1" applyFill="1" applyBorder="1" applyAlignment="1" applyProtection="1">
      <alignment horizontal="right" vertical="center"/>
    </xf>
    <xf numFmtId="0" fontId="30" fillId="0" borderId="6" xfId="0" applyFont="1" applyBorder="1" applyAlignment="1" applyProtection="1">
      <alignment horizontal="center" vertical="center"/>
    </xf>
    <xf numFmtId="0" fontId="30" fillId="10" borderId="46" xfId="0" applyFont="1" applyFill="1" applyBorder="1" applyAlignment="1" applyProtection="1">
      <alignment horizontal="right" vertical="center"/>
    </xf>
    <xf numFmtId="0" fontId="30" fillId="10" borderId="47" xfId="0" applyFont="1" applyFill="1" applyBorder="1" applyAlignment="1" applyProtection="1">
      <alignment horizontal="right" vertical="center"/>
    </xf>
    <xf numFmtId="0" fontId="94" fillId="0" borderId="44" xfId="0" applyFont="1" applyFill="1" applyBorder="1" applyAlignment="1" applyProtection="1">
      <alignment horizontal="center" vertical="center" textRotation="255" wrapText="1"/>
    </xf>
    <xf numFmtId="0" fontId="30" fillId="0" borderId="108" xfId="0" applyFont="1" applyBorder="1" applyAlignment="1" applyProtection="1">
      <alignment horizontal="center" vertical="center"/>
    </xf>
    <xf numFmtId="38" fontId="30" fillId="0" borderId="111" xfId="1" applyFont="1" applyBorder="1" applyProtection="1">
      <alignment vertical="center"/>
    </xf>
    <xf numFmtId="38" fontId="30" fillId="0" borderId="175" xfId="1" applyFont="1" applyBorder="1" applyProtection="1">
      <alignment vertical="center"/>
    </xf>
    <xf numFmtId="38" fontId="30" fillId="0" borderId="112" xfId="1" applyFont="1" applyBorder="1" applyProtection="1">
      <alignment vertical="center"/>
    </xf>
    <xf numFmtId="0" fontId="104" fillId="0" borderId="0" xfId="22" applyFont="1" applyAlignment="1">
      <alignment horizontal="left" vertical="center"/>
    </xf>
    <xf numFmtId="0" fontId="75" fillId="0" borderId="0" xfId="22" applyFont="1" applyAlignment="1">
      <alignment horizontal="left" vertical="center"/>
    </xf>
    <xf numFmtId="202" fontId="90" fillId="10" borderId="49" xfId="2" applyNumberFormat="1" applyFont="1" applyFill="1" applyBorder="1" applyAlignment="1">
      <alignment horizontal="center" vertical="center" shrinkToFit="1"/>
    </xf>
    <xf numFmtId="202" fontId="90" fillId="10" borderId="50" xfId="2" applyNumberFormat="1" applyFont="1" applyFill="1" applyBorder="1" applyAlignment="1">
      <alignment horizontal="center" vertical="center" shrinkToFit="1"/>
    </xf>
    <xf numFmtId="202" fontId="90" fillId="10" borderId="65" xfId="2" applyNumberFormat="1" applyFont="1" applyFill="1" applyBorder="1" applyAlignment="1">
      <alignment horizontal="center" vertical="center" shrinkToFit="1"/>
    </xf>
    <xf numFmtId="0" fontId="90" fillId="10" borderId="129" xfId="2" applyFont="1" applyFill="1" applyBorder="1" applyAlignment="1">
      <alignment horizontal="center" vertical="center" wrapText="1"/>
    </xf>
    <xf numFmtId="0" fontId="90" fillId="10" borderId="126" xfId="2" applyFont="1" applyFill="1" applyBorder="1" applyAlignment="1">
      <alignment horizontal="center" vertical="center" wrapText="1"/>
    </xf>
    <xf numFmtId="0" fontId="90" fillId="10" borderId="128" xfId="2" applyFont="1" applyFill="1" applyBorder="1" applyAlignment="1">
      <alignment horizontal="center" vertical="center" wrapText="1"/>
    </xf>
    <xf numFmtId="202" fontId="90" fillId="17" borderId="7" xfId="2" applyNumberFormat="1" applyFont="1" applyFill="1" applyBorder="1" applyAlignment="1">
      <alignment horizontal="center" vertical="center" shrinkToFit="1"/>
    </xf>
    <xf numFmtId="202" fontId="90" fillId="17" borderId="9" xfId="2" applyNumberFormat="1" applyFont="1" applyFill="1" applyBorder="1" applyAlignment="1">
      <alignment horizontal="center" vertical="center" shrinkToFit="1"/>
    </xf>
    <xf numFmtId="202" fontId="90" fillId="0" borderId="7" xfId="2" applyNumberFormat="1" applyFont="1" applyBorder="1" applyAlignment="1">
      <alignment horizontal="center" vertical="center" shrinkToFit="1"/>
    </xf>
    <xf numFmtId="202" fontId="90" fillId="0" borderId="9" xfId="2" applyNumberFormat="1" applyFont="1" applyBorder="1" applyAlignment="1">
      <alignment horizontal="center" vertical="center" shrinkToFit="1"/>
    </xf>
    <xf numFmtId="202" fontId="90" fillId="0" borderId="81" xfId="2" applyNumberFormat="1" applyFont="1" applyBorder="1" applyAlignment="1">
      <alignment horizontal="center" vertical="center" shrinkToFit="1"/>
    </xf>
    <xf numFmtId="202" fontId="90" fillId="0" borderId="84" xfId="2" applyNumberFormat="1" applyFont="1" applyBorder="1" applyAlignment="1">
      <alignment horizontal="center" vertical="center" shrinkToFit="1"/>
    </xf>
    <xf numFmtId="202" fontId="90" fillId="18" borderId="7" xfId="2" applyNumberFormat="1" applyFont="1" applyFill="1" applyBorder="1" applyAlignment="1">
      <alignment horizontal="center" vertical="center" shrinkToFit="1"/>
    </xf>
    <xf numFmtId="202" fontId="90" fillId="18" borderId="9" xfId="2" applyNumberFormat="1" applyFont="1" applyFill="1" applyBorder="1" applyAlignment="1">
      <alignment horizontal="center" vertical="center" shrinkToFit="1"/>
    </xf>
    <xf numFmtId="0" fontId="90" fillId="10" borderId="77" xfId="2" applyFont="1" applyFill="1" applyBorder="1" applyAlignment="1">
      <alignment horizontal="center" vertical="center" wrapText="1"/>
    </xf>
    <xf numFmtId="0" fontId="90" fillId="10" borderId="79" xfId="2" applyFont="1" applyFill="1" applyBorder="1" applyAlignment="1">
      <alignment horizontal="center" vertical="center" wrapText="1"/>
    </xf>
    <xf numFmtId="0" fontId="90" fillId="10" borderId="82" xfId="2" applyFont="1" applyFill="1" applyBorder="1" applyAlignment="1">
      <alignment horizontal="center" vertical="center" wrapText="1"/>
    </xf>
    <xf numFmtId="5" fontId="90" fillId="10" borderId="78" xfId="2" applyNumberFormat="1" applyFont="1" applyFill="1" applyBorder="1" applyAlignment="1">
      <alignment horizontal="center" vertical="center"/>
    </xf>
    <xf numFmtId="5" fontId="90" fillId="10" borderId="80" xfId="2" applyNumberFormat="1" applyFont="1" applyFill="1" applyBorder="1" applyAlignment="1">
      <alignment horizontal="center" vertical="center"/>
    </xf>
    <xf numFmtId="5" fontId="90" fillId="10" borderId="83" xfId="2" applyNumberFormat="1" applyFont="1" applyFill="1" applyBorder="1" applyAlignment="1">
      <alignment horizontal="center" vertical="center"/>
    </xf>
    <xf numFmtId="0" fontId="90" fillId="10" borderId="78" xfId="2" applyFont="1" applyFill="1" applyBorder="1" applyAlignment="1">
      <alignment horizontal="center" vertical="center" wrapText="1"/>
    </xf>
    <xf numFmtId="0" fontId="90" fillId="10" borderId="80" xfId="2" applyFont="1" applyFill="1" applyBorder="1" applyAlignment="1">
      <alignment horizontal="center" vertical="center" wrapText="1"/>
    </xf>
    <xf numFmtId="0" fontId="90" fillId="10" borderId="83" xfId="2" applyFont="1" applyFill="1" applyBorder="1" applyAlignment="1">
      <alignment horizontal="center" vertical="center" wrapText="1"/>
    </xf>
    <xf numFmtId="0" fontId="90" fillId="13" borderId="134" xfId="2" applyFont="1" applyFill="1" applyBorder="1" applyAlignment="1">
      <alignment horizontal="center" vertical="center" shrinkToFit="1"/>
    </xf>
    <xf numFmtId="0" fontId="90" fillId="13" borderId="135" xfId="2" applyFont="1" applyFill="1" applyBorder="1" applyAlignment="1">
      <alignment horizontal="center" vertical="center" shrinkToFit="1"/>
    </xf>
    <xf numFmtId="0" fontId="90" fillId="3" borderId="107" xfId="2" applyFont="1" applyFill="1" applyBorder="1" applyAlignment="1">
      <alignment horizontal="right" vertical="center" shrinkToFit="1"/>
    </xf>
    <xf numFmtId="0" fontId="90" fillId="3" borderId="123" xfId="2" applyFont="1" applyFill="1" applyBorder="1" applyAlignment="1">
      <alignment horizontal="right" vertical="center" shrinkToFit="1"/>
    </xf>
    <xf numFmtId="0" fontId="75" fillId="7" borderId="58" xfId="22" applyFont="1" applyFill="1" applyBorder="1" applyAlignment="1">
      <alignment horizontal="center" vertical="center"/>
    </xf>
    <xf numFmtId="0" fontId="75" fillId="7" borderId="57" xfId="22" applyFont="1" applyFill="1" applyBorder="1" applyAlignment="1">
      <alignment horizontal="center" vertical="center"/>
    </xf>
    <xf numFmtId="0" fontId="75" fillId="7" borderId="62" xfId="22" applyFont="1" applyFill="1" applyBorder="1" applyAlignment="1">
      <alignment horizontal="center" vertical="center"/>
    </xf>
    <xf numFmtId="0" fontId="77" fillId="0" borderId="6" xfId="22" applyFont="1" applyFill="1" applyBorder="1" applyAlignment="1">
      <alignment horizontal="center" vertical="center"/>
    </xf>
    <xf numFmtId="49" fontId="109" fillId="9" borderId="6" xfId="9" applyNumberFormat="1" applyFont="1" applyFill="1" applyBorder="1" applyAlignment="1" applyProtection="1">
      <alignment horizontal="center" vertical="center" shrinkToFit="1"/>
      <protection locked="0"/>
    </xf>
    <xf numFmtId="49" fontId="109" fillId="9" borderId="44" xfId="9" applyNumberFormat="1" applyFont="1" applyFill="1" applyBorder="1" applyAlignment="1" applyProtection="1">
      <alignment horizontal="center" vertical="center" shrinkToFit="1"/>
      <protection locked="0"/>
    </xf>
    <xf numFmtId="0" fontId="75" fillId="8" borderId="58" xfId="22" applyFont="1" applyFill="1" applyBorder="1" applyAlignment="1">
      <alignment horizontal="center" vertical="center"/>
    </xf>
    <xf numFmtId="0" fontId="75" fillId="8" borderId="57" xfId="22" applyFont="1" applyFill="1" applyBorder="1" applyAlignment="1">
      <alignment horizontal="center" vertical="center"/>
    </xf>
    <xf numFmtId="0" fontId="75" fillId="8" borderId="62" xfId="22" applyFont="1" applyFill="1" applyBorder="1" applyAlignment="1">
      <alignment horizontal="center" vertical="center"/>
    </xf>
    <xf numFmtId="202" fontId="95" fillId="0" borderId="7" xfId="2" applyNumberFormat="1" applyFont="1" applyBorder="1" applyAlignment="1">
      <alignment horizontal="center" vertical="center" shrinkToFit="1"/>
    </xf>
    <xf numFmtId="202" fontId="95" fillId="0" borderId="9" xfId="2" applyNumberFormat="1" applyFont="1" applyBorder="1" applyAlignment="1">
      <alignment horizontal="center" vertical="center" shrinkToFit="1"/>
    </xf>
    <xf numFmtId="0" fontId="95" fillId="13" borderId="137" xfId="2" applyFont="1" applyFill="1" applyBorder="1" applyAlignment="1">
      <alignment horizontal="center" vertical="center" shrinkToFit="1"/>
    </xf>
    <xf numFmtId="0" fontId="95" fillId="13" borderId="122" xfId="2" applyFont="1" applyFill="1" applyBorder="1" applyAlignment="1">
      <alignment horizontal="center" vertical="center" shrinkToFit="1"/>
    </xf>
    <xf numFmtId="0" fontId="95" fillId="13" borderId="77" xfId="2" applyFont="1" applyFill="1" applyBorder="1" applyAlignment="1">
      <alignment horizontal="center" vertical="center" wrapText="1"/>
    </xf>
    <xf numFmtId="0" fontId="95" fillId="13" borderId="79" xfId="2" applyFont="1" applyFill="1" applyBorder="1" applyAlignment="1">
      <alignment horizontal="center" vertical="center" wrapText="1"/>
    </xf>
    <xf numFmtId="0" fontId="95" fillId="13" borderId="82" xfId="2" applyFont="1" applyFill="1" applyBorder="1" applyAlignment="1">
      <alignment horizontal="center" vertical="center" wrapText="1"/>
    </xf>
    <xf numFmtId="5" fontId="95" fillId="13" borderId="78" xfId="2" applyNumberFormat="1" applyFont="1" applyFill="1" applyBorder="1" applyAlignment="1">
      <alignment horizontal="center" vertical="center"/>
    </xf>
    <xf numFmtId="5" fontId="95" fillId="13" borderId="80" xfId="2" applyNumberFormat="1" applyFont="1" applyFill="1" applyBorder="1" applyAlignment="1">
      <alignment horizontal="center" vertical="center"/>
    </xf>
    <xf numFmtId="5" fontId="95" fillId="13" borderId="83" xfId="2" applyNumberFormat="1" applyFont="1" applyFill="1" applyBorder="1" applyAlignment="1">
      <alignment horizontal="center" vertical="center"/>
    </xf>
    <xf numFmtId="202" fontId="95" fillId="14" borderId="49" xfId="2" applyNumberFormat="1" applyFont="1" applyFill="1" applyBorder="1" applyAlignment="1">
      <alignment horizontal="center" vertical="center" shrinkToFit="1"/>
    </xf>
    <xf numFmtId="202" fontId="95" fillId="14" borderId="50" xfId="2" applyNumberFormat="1" applyFont="1" applyFill="1" applyBorder="1" applyAlignment="1">
      <alignment horizontal="center" vertical="center" shrinkToFit="1"/>
    </xf>
    <xf numFmtId="202" fontId="95" fillId="14" borderId="65" xfId="2" applyNumberFormat="1" applyFont="1" applyFill="1" applyBorder="1" applyAlignment="1">
      <alignment horizontal="center" vertical="center" shrinkToFit="1"/>
    </xf>
    <xf numFmtId="202" fontId="95" fillId="0" borderId="81" xfId="2" applyNumberFormat="1" applyFont="1" applyBorder="1" applyAlignment="1">
      <alignment horizontal="center" vertical="center" shrinkToFit="1"/>
    </xf>
    <xf numFmtId="202" fontId="95" fillId="0" borderId="84" xfId="2" applyNumberFormat="1" applyFont="1" applyBorder="1" applyAlignment="1">
      <alignment horizontal="center" vertical="center" shrinkToFit="1"/>
    </xf>
    <xf numFmtId="202" fontId="95" fillId="18" borderId="7" xfId="2" applyNumberFormat="1" applyFont="1" applyFill="1" applyBorder="1" applyAlignment="1">
      <alignment horizontal="center" vertical="center" shrinkToFit="1"/>
    </xf>
    <xf numFmtId="202" fontId="95" fillId="18" borderId="9" xfId="2" applyNumberFormat="1" applyFont="1" applyFill="1" applyBorder="1" applyAlignment="1">
      <alignment horizontal="center" vertical="center" shrinkToFit="1"/>
    </xf>
    <xf numFmtId="202" fontId="95" fillId="17" borderId="7" xfId="2" applyNumberFormat="1" applyFont="1" applyFill="1" applyBorder="1" applyAlignment="1">
      <alignment horizontal="center" vertical="center" shrinkToFit="1"/>
    </xf>
    <xf numFmtId="202" fontId="95" fillId="17" borderId="9" xfId="2" applyNumberFormat="1" applyFont="1" applyFill="1" applyBorder="1" applyAlignment="1">
      <alignment horizontal="center" vertical="center" shrinkToFit="1"/>
    </xf>
    <xf numFmtId="0" fontId="89" fillId="0" borderId="6" xfId="21" applyFont="1" applyBorder="1" applyAlignment="1">
      <alignment horizontal="center" vertical="center"/>
    </xf>
    <xf numFmtId="0" fontId="95" fillId="13" borderId="78" xfId="2" applyFont="1" applyFill="1" applyBorder="1" applyAlignment="1">
      <alignment horizontal="center" vertical="center" wrapText="1"/>
    </xf>
    <xf numFmtId="0" fontId="95" fillId="13" borderId="80" xfId="2" applyFont="1" applyFill="1" applyBorder="1" applyAlignment="1">
      <alignment horizontal="center" vertical="center" wrapText="1"/>
    </xf>
    <xf numFmtId="0" fontId="95" fillId="13" borderId="83" xfId="2" applyFont="1" applyFill="1" applyBorder="1" applyAlignment="1">
      <alignment horizontal="center" vertical="center" wrapText="1"/>
    </xf>
    <xf numFmtId="0" fontId="30" fillId="0" borderId="0" xfId="0" applyFont="1" applyAlignment="1" applyProtection="1">
      <alignment horizontal="center" vertical="center"/>
      <protection locked="0"/>
    </xf>
  </cellXfs>
  <cellStyles count="25">
    <cellStyle name="桁区切り" xfId="1" builtinId="6"/>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3" xfId="10" xr:uid="{0674C40E-9C8A-4E1B-9250-34BDAA1D92D5}"/>
    <cellStyle name="桁区切り 5" xfId="17" xr:uid="{75258DE4-EB6C-4F97-8474-B3ACF2EEC32C}"/>
    <cellStyle name="通貨 2" xfId="11" xr:uid="{E693A4ED-AFCE-439E-895B-E16663596A27}"/>
    <cellStyle name="通貨 2 2" xfId="16" xr:uid="{6405E334-5185-4781-A145-9FD0A19BAAA4}"/>
    <cellStyle name="通貨 2 3" xfId="19" xr:uid="{0C3EF493-DF4E-4DF7-BC74-5C5A09BC1FE5}"/>
    <cellStyle name="標準" xfId="0" builtinId="0"/>
    <cellStyle name="標準 10" xfId="2" xr:uid="{12893B62-DE16-433E-8774-F3F7EBFD2523}"/>
    <cellStyle name="標準 11" xfId="14" xr:uid="{78B96891-C06D-4B06-917B-BE862BF71353}"/>
    <cellStyle name="標準 11 3" xfId="15" xr:uid="{858FEB86-5841-4FF8-A23F-E4721CDFDADE}"/>
    <cellStyle name="標準 2" xfId="5" xr:uid="{3FE95C8A-B0E1-40F3-A63F-67334443F743}"/>
    <cellStyle name="標準 2 2" xfId="6" xr:uid="{A2AC71A3-D15F-450F-A71B-64BAA056329C}"/>
    <cellStyle name="標準 3" xfId="8" xr:uid="{A334B74A-28EB-4B51-87C8-E2F6E100DA1F}"/>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5" xfId="21" xr:uid="{3A0655E9-C869-4C97-8755-162C619640AA}"/>
    <cellStyle name="標準 7 2" xfId="12" xr:uid="{8F6D4FD7-B0E0-4674-A64F-85BD203C0B5E}"/>
    <cellStyle name="標準 7 6" xfId="3" xr:uid="{2785C55F-24C2-4A1B-94D5-8C7BBCA59F04}"/>
    <cellStyle name="標準 9 2" xfId="23" xr:uid="{2877DBEA-0F29-428E-8A6E-A26F6D16AE7C}"/>
  </cellStyles>
  <dxfs count="257">
    <dxf>
      <font>
        <u/>
      </font>
    </dxf>
    <dxf>
      <fill>
        <patternFill>
          <bgColor theme="5" tint="0.79998168889431442"/>
        </patternFill>
      </fill>
    </dxf>
    <dxf>
      <fill>
        <patternFill>
          <bgColor theme="5" tint="0.79998168889431442"/>
        </patternFill>
      </fill>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ill>
        <patternFill>
          <bgColor rgb="FFFFCC99"/>
        </patternFill>
      </fill>
    </dxf>
    <dxf>
      <font>
        <u/>
      </font>
    </dxf>
    <dxf>
      <font>
        <u/>
      </font>
    </dxf>
    <dxf>
      <font>
        <color rgb="FF5F5F5F"/>
      </font>
    </dxf>
    <dxf>
      <font>
        <u/>
      </font>
    </dxf>
    <dxf>
      <font>
        <u/>
      </font>
    </dxf>
    <dxf>
      <fill>
        <patternFill>
          <bgColor rgb="FFFFCC99"/>
        </patternFill>
      </fill>
    </dxf>
    <dxf>
      <fill>
        <patternFill>
          <bgColor rgb="FF808080"/>
        </patternFill>
      </fill>
    </dxf>
    <dxf>
      <fill>
        <patternFill>
          <bgColor rgb="FF808080"/>
        </patternFill>
      </fill>
    </dxf>
    <dxf>
      <fill>
        <patternFill>
          <bgColor rgb="FF808080"/>
        </patternFill>
      </fill>
    </dxf>
    <dxf>
      <font>
        <color rgb="FFFF0000"/>
      </font>
    </dxf>
    <dxf>
      <font>
        <color rgb="FFFF0000"/>
      </font>
    </dxf>
    <dxf>
      <font>
        <u/>
      </font>
    </dxf>
    <dxf>
      <fill>
        <patternFill>
          <bgColor rgb="FFDDDDDD"/>
        </patternFill>
      </fill>
    </dxf>
    <dxf>
      <font>
        <u/>
      </font>
    </dxf>
    <dxf>
      <font>
        <color rgb="FF0000FF"/>
      </font>
    </dxf>
    <dxf>
      <font>
        <color rgb="FFFF0000"/>
      </font>
    </dxf>
    <dxf>
      <fill>
        <patternFill>
          <bgColor rgb="FF808080"/>
        </patternFill>
      </fill>
    </dxf>
    <dxf>
      <fill>
        <patternFill>
          <bgColor rgb="FF808080"/>
        </patternFill>
      </fill>
    </dxf>
    <dxf>
      <font>
        <u/>
      </font>
    </dxf>
    <dxf>
      <font>
        <u/>
      </font>
    </dxf>
    <dxf>
      <font>
        <u/>
      </font>
    </dxf>
    <dxf>
      <font>
        <u/>
      </font>
    </dxf>
    <dxf>
      <font>
        <u/>
      </font>
    </dxf>
    <dxf>
      <font>
        <u/>
      </font>
    </dxf>
    <dxf>
      <font>
        <u/>
      </font>
    </dxf>
    <dxf>
      <font>
        <u/>
      </font>
    </dxf>
    <dxf>
      <fill>
        <patternFill>
          <bgColor theme="5" tint="0.79998168889431442"/>
        </patternFill>
      </fill>
    </dxf>
    <dxf>
      <font>
        <u/>
      </font>
    </dxf>
    <dxf>
      <font>
        <u/>
      </font>
    </dxf>
    <dxf>
      <font>
        <color rgb="FF5F5F5F"/>
      </font>
    </dxf>
    <dxf>
      <font>
        <u/>
      </font>
    </dxf>
    <dxf>
      <fill>
        <patternFill>
          <bgColor rgb="FFFFFF00"/>
        </patternFill>
      </fill>
    </dxf>
    <dxf>
      <fill>
        <patternFill>
          <bgColor theme="5" tint="0.79998168889431442"/>
        </patternFill>
      </fill>
    </dxf>
    <dxf>
      <fill>
        <patternFill>
          <bgColor theme="5" tint="0.79998168889431442"/>
        </patternFill>
      </fill>
    </dxf>
    <dxf>
      <font>
        <u/>
      </font>
    </dxf>
    <dxf>
      <font>
        <color rgb="FF5F5F5F"/>
      </font>
    </dxf>
    <dxf>
      <fill>
        <patternFill>
          <bgColor theme="5" tint="0.79998168889431442"/>
        </patternFill>
      </fill>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font>
        <u/>
      </font>
    </dxf>
    <dxf>
      <font>
        <color rgb="FF5F5F5F"/>
      </font>
    </dxf>
    <dxf>
      <font>
        <u/>
      </font>
    </dxf>
    <dxf>
      <font>
        <color rgb="FF5F5F5F"/>
      </font>
    </dxf>
    <dxf>
      <font>
        <u/>
      </font>
    </dxf>
    <dxf>
      <font>
        <color rgb="FF5F5F5F"/>
      </font>
    </dxf>
    <dxf>
      <border>
        <left style="thin">
          <color auto="1"/>
        </left>
        <right style="thin">
          <color auto="1"/>
        </right>
        <top style="thin">
          <color auto="1"/>
        </top>
        <bottom style="thin">
          <color auto="1"/>
        </bottom>
        <vertical/>
        <horizontal/>
      </border>
    </dxf>
    <dxf>
      <fill>
        <patternFill>
          <bgColor rgb="FFDDDDDD"/>
        </patternFill>
      </fill>
    </dxf>
    <dxf>
      <font>
        <u/>
      </font>
    </dxf>
    <dxf>
      <font>
        <color rgb="FF5F5F5F"/>
      </font>
    </dxf>
    <dxf>
      <numFmt numFmtId="211" formatCode="yyyy&quot; 年  &quot;mm&quot; 月  &quot;dd&quot; 日&quot;"/>
    </dxf>
    <dxf>
      <numFmt numFmtId="212" formatCode="yyyy&quot; 年  &quot;mm&quot; 月  &quot;_0d&quot; 日&quot;"/>
    </dxf>
    <dxf>
      <numFmt numFmtId="213" formatCode="yyyy&quot; 年  &quot;_0m&quot; 月  &quot;dd&quot; 日&quot;"/>
    </dxf>
    <dxf>
      <numFmt numFmtId="214" formatCode="yyyy&quot; 年  &quot;_0m&quot; 月  &quot;_0d&quot; 日&quot;"/>
    </dxf>
    <dxf>
      <font>
        <u/>
      </font>
    </dxf>
    <dxf>
      <font>
        <color rgb="FF5F5F5F"/>
      </font>
    </dxf>
    <dxf>
      <font>
        <color rgb="FF808080"/>
      </font>
      <fill>
        <patternFill>
          <bgColor theme="6" tint="-0.24994659260841701"/>
        </patternFill>
      </fill>
    </dxf>
    <dxf>
      <font>
        <u/>
      </fon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ill>
        <patternFill>
          <bgColor rgb="FFDDDDDD"/>
        </patternFill>
      </fill>
    </dxf>
    <dxf>
      <font>
        <color rgb="FF5F5F5F"/>
      </font>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tint="-0.499984740745262"/>
        </patternFill>
      </fill>
    </dxf>
    <dxf>
      <font>
        <u/>
      </font>
    </dxf>
    <dxf>
      <fill>
        <patternFill>
          <bgColor theme="5" tint="0.79998168889431442"/>
        </patternFill>
      </fill>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ill>
        <patternFill>
          <bgColor theme="5" tint="0.79998168889431442"/>
        </patternFill>
      </fill>
    </dxf>
    <dxf>
      <fill>
        <patternFill>
          <bgColor theme="5" tint="0.79998168889431442"/>
        </patternFill>
      </fill>
    </dxf>
    <dxf>
      <font>
        <u/>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11" formatCode="yyyy&quot; 年  &quot;mm&quot; 月  &quot;dd&quot; 日&quot;"/>
    </dxf>
    <dxf>
      <numFmt numFmtId="212" formatCode="yyyy&quot; 年  &quot;mm&quot; 月  &quot;_0d&quot; 日&quot;"/>
    </dxf>
    <dxf>
      <numFmt numFmtId="213" formatCode="yyyy&quot; 年  &quot;_0m&quot; 月  &quot;dd&quot; 日&quot;"/>
    </dxf>
    <dxf>
      <numFmt numFmtId="214" formatCode="yyyy&quot; 年  &quot;_0m&quot; 月  &quot;_0d&quot; 日&quo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808080"/>
      </font>
      <fill>
        <patternFill>
          <bgColor theme="6" tint="-0.24994659260841701"/>
        </patternFill>
      </fill>
    </dxf>
    <dxf>
      <font>
        <color rgb="FF5F5F5F"/>
      </font>
    </dxf>
    <dxf>
      <fill>
        <patternFill>
          <bgColor theme="5" tint="0.79998168889431442"/>
        </patternFill>
      </fill>
    </dxf>
    <dxf>
      <font>
        <color theme="6" tint="-0.24994659260841701"/>
      </font>
      <fill>
        <patternFill>
          <bgColor theme="6" tint="-0.24994659260841701"/>
        </patternFill>
      </fill>
    </dxf>
    <dxf>
      <fill>
        <patternFill>
          <bgColor rgb="FFFF0000"/>
        </patternFill>
      </fill>
    </dxf>
    <dxf>
      <fill>
        <patternFill>
          <bgColor rgb="FFFF0000"/>
        </patternFill>
      </fill>
    </dxf>
    <dxf>
      <fill>
        <patternFill>
          <bgColor rgb="FF808080"/>
        </patternFill>
      </fill>
    </dxf>
    <dxf>
      <fill>
        <patternFill>
          <bgColor rgb="FF808080"/>
        </patternFill>
      </fill>
    </dxf>
    <dxf>
      <fill>
        <patternFill>
          <bgColor rgb="FF808080"/>
        </patternFill>
      </fill>
    </dxf>
    <dxf>
      <fill>
        <patternFill>
          <bgColor rgb="FF808080"/>
        </patternFill>
      </fill>
    </dxf>
    <dxf>
      <font>
        <color rgb="FF5F5F5F"/>
      </font>
    </dxf>
    <dxf>
      <fill>
        <patternFill>
          <bgColor theme="5" tint="0.79998168889431442"/>
        </patternFill>
      </fill>
    </dxf>
    <dxf>
      <fill>
        <patternFill>
          <bgColor rgb="FF808080"/>
        </patternFill>
      </fill>
    </dxf>
    <dxf>
      <fill>
        <patternFill>
          <bgColor rgb="FF808080"/>
        </patternFill>
      </fill>
    </dxf>
    <dxf>
      <fill>
        <patternFill>
          <bgColor rgb="FF808080"/>
        </patternFill>
      </fill>
    </dxf>
    <dxf>
      <fill>
        <patternFill>
          <bgColor rgb="FF808080"/>
        </patternFill>
      </fill>
    </dxf>
    <dxf>
      <font>
        <color rgb="FF5F5F5F"/>
      </font>
    </dxf>
    <dxf>
      <font>
        <color rgb="FF5F5F5F"/>
      </font>
    </dxf>
    <dxf>
      <numFmt numFmtId="215" formatCode="&quot;-&quot;"/>
      <fill>
        <patternFill>
          <bgColor rgb="FF808080"/>
        </patternFill>
      </fill>
    </dxf>
    <dxf>
      <fill>
        <patternFill>
          <bgColor rgb="FF808080"/>
        </patternFill>
      </fill>
    </dxf>
    <dxf>
      <font>
        <color rgb="FF5F5F5F"/>
      </font>
    </dxf>
    <dxf>
      <numFmt numFmtId="215" formatCode="&quot;-&quot;"/>
      <fill>
        <patternFill>
          <bgColor rgb="FF808080"/>
        </patternFill>
      </fill>
    </dxf>
    <dxf>
      <fill>
        <patternFill>
          <bgColor rgb="FF808080"/>
        </patternFill>
      </fill>
    </dxf>
    <dxf>
      <font>
        <color rgb="FF5F5F5F"/>
      </font>
    </dxf>
    <dxf>
      <font>
        <color rgb="FF5F5F5F"/>
      </font>
    </dxf>
    <dxf>
      <fill>
        <patternFill>
          <bgColor rgb="FFFF0000"/>
        </patternFill>
      </fill>
    </dxf>
    <dxf>
      <fill>
        <patternFill>
          <bgColor rgb="FFFF0000"/>
        </patternFill>
      </fill>
    </dxf>
    <dxf>
      <font>
        <u/>
      </font>
    </dxf>
    <dxf>
      <font>
        <color rgb="FF808080"/>
      </font>
      <fill>
        <patternFill>
          <bgColor rgb="FF808080"/>
        </patternFill>
      </fill>
    </dxf>
    <dxf>
      <fill>
        <patternFill>
          <bgColor rgb="FF808080"/>
        </patternFill>
      </fill>
    </dxf>
    <dxf>
      <font>
        <color rgb="FF808080"/>
      </font>
      <fill>
        <patternFill>
          <bgColor theme="6" tint="-0.24994659260841701"/>
        </patternFill>
      </fill>
    </dxf>
    <dxf>
      <fill>
        <patternFill>
          <bgColor rgb="FF808080"/>
        </patternFill>
      </fill>
    </dxf>
    <dxf>
      <fill>
        <patternFill>
          <bgColor rgb="FF808080"/>
        </patternFill>
      </fill>
    </dxf>
    <dxf>
      <fill>
        <patternFill>
          <bgColor rgb="FF808080"/>
        </patternFill>
      </fill>
    </dxf>
    <dxf>
      <font>
        <color rgb="FF5F5F5F"/>
      </font>
    </dxf>
    <dxf>
      <font>
        <color rgb="FF808080"/>
      </font>
      <fill>
        <patternFill>
          <bgColor rgb="FF808080"/>
        </patternFill>
      </fill>
    </dxf>
    <dxf>
      <numFmt numFmtId="215" formatCode="&quot;-&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A0A0A0"/>
      <color rgb="FF969696"/>
      <color rgb="FF5F5F5F"/>
      <color rgb="FF808080"/>
      <color rgb="FF0000FF"/>
      <color rgb="FFFF99FF"/>
      <color rgb="FFFFFFCC"/>
      <color rgb="FFFF0000"/>
      <color rgb="FFDDDDDD"/>
      <color rgb="FFF0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F$28"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F$12"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340177</xdr:colOff>
      <xdr:row>11</xdr:row>
      <xdr:rowOff>1</xdr:rowOff>
    </xdr:from>
    <xdr:to>
      <xdr:col>5</xdr:col>
      <xdr:colOff>851296</xdr:colOff>
      <xdr:row>11</xdr:row>
      <xdr:rowOff>288001</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4852646" y="2809876"/>
          <a:ext cx="511119" cy="28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t"/>
        <a:lstStyle/>
        <a:p>
          <a:pPr algn="l"/>
          <a:r>
            <a:rPr kumimoji="1" lang="ja-JP" altLang="en-US" sz="1400" b="0">
              <a:solidFill>
                <a:sysClr val="windowText" lastClr="000000"/>
              </a:solidFill>
              <a:latin typeface="Yu Gothic UI" panose="020B0500000000000000" pitchFamily="50" charset="-128"/>
              <a:ea typeface="Yu Gothic UI" panose="020B0500000000000000" pitchFamily="50" charset="-128"/>
            </a:rPr>
            <a:t>分譲</a:t>
          </a:r>
        </a:p>
      </xdr:txBody>
    </xdr:sp>
    <xdr:clientData/>
  </xdr:twoCellAnchor>
  <xdr:twoCellAnchor>
    <xdr:from>
      <xdr:col>6</xdr:col>
      <xdr:colOff>367388</xdr:colOff>
      <xdr:row>11</xdr:row>
      <xdr:rowOff>0</xdr:rowOff>
    </xdr:from>
    <xdr:to>
      <xdr:col>6</xdr:col>
      <xdr:colOff>976311</xdr:colOff>
      <xdr:row>11</xdr:row>
      <xdr:rowOff>288000</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6391951" y="2809875"/>
          <a:ext cx="608923" cy="28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t"/>
        <a:lstStyle/>
        <a:p>
          <a:pPr algn="l"/>
          <a:r>
            <a:rPr kumimoji="1" lang="ja-JP" altLang="en-US" sz="1400" b="0">
              <a:solidFill>
                <a:sysClr val="windowText" lastClr="000000"/>
              </a:solidFill>
              <a:latin typeface="Yu Gothic UI" panose="020B0500000000000000" pitchFamily="50" charset="-128"/>
              <a:ea typeface="Yu Gothic UI" panose="020B0500000000000000" pitchFamily="50" charset="-128"/>
            </a:rPr>
            <a:t>賃貸</a:t>
          </a:r>
        </a:p>
      </xdr:txBody>
    </xdr:sp>
    <xdr:clientData/>
  </xdr:twoCellAnchor>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08" name="Option Button 12" hidden="1">
              <a:extLst>
                <a:ext uri="{63B3BB69-23CF-44E3-9099-C40C66FF867C}">
                  <a14:compatExt spid="_x0000_s29708"/>
                </a:ext>
                <a:ext uri="{FF2B5EF4-FFF2-40B4-BE49-F238E27FC236}">
                  <a16:creationId xmlns:a16="http://schemas.microsoft.com/office/drawing/2014/main" id="{00000000-0008-0000-00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00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201383</xdr:colOff>
      <xdr:row>26</xdr:row>
      <xdr:rowOff>251740</xdr:rowOff>
    </xdr:from>
    <xdr:to>
      <xdr:col>7</xdr:col>
      <xdr:colOff>340305</xdr:colOff>
      <xdr:row>27</xdr:row>
      <xdr:rowOff>317204</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6225946" y="7883646"/>
          <a:ext cx="1639109" cy="327402"/>
          <a:chOff x="4650926" y="8388811"/>
          <a:chExt cx="1336343" cy="324000"/>
        </a:xfrm>
      </xdr:grpSpPr>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0000-000001740000}"/>
                  </a:ext>
                </a:extLst>
              </xdr:cNvPr>
              <xdr:cNvSpPr/>
            </xdr:nvSpPr>
            <xdr:spPr bwMode="auto">
              <a:xfrm>
                <a:off x="4650926" y="8468168"/>
                <a:ext cx="120371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139805</xdr:colOff>
      <xdr:row>26</xdr:row>
      <xdr:rowOff>251740</xdr:rowOff>
    </xdr:from>
    <xdr:to>
      <xdr:col>5</xdr:col>
      <xdr:colOff>1491562</xdr:colOff>
      <xdr:row>27</xdr:row>
      <xdr:rowOff>317204</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4652274" y="7883646"/>
          <a:ext cx="1351757" cy="327402"/>
          <a:chOff x="6344663" y="8388811"/>
          <a:chExt cx="1351757" cy="324000"/>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0000-000002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00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12" name="Option Button 16" hidden="1">
              <a:extLst>
                <a:ext uri="{63B3BB69-23CF-44E3-9099-C40C66FF867C}">
                  <a14:compatExt spid="_x0000_s29712"/>
                </a:ext>
                <a:ext uri="{FF2B5EF4-FFF2-40B4-BE49-F238E27FC236}">
                  <a16:creationId xmlns:a16="http://schemas.microsoft.com/office/drawing/2014/main" id="{00000000-0008-0000-00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14" name="Option Button 18" hidden="1">
              <a:extLst>
                <a:ext uri="{63B3BB69-23CF-44E3-9099-C40C66FF867C}">
                  <a14:compatExt spid="_x0000_s29714"/>
                </a:ext>
                <a:ext uri="{FF2B5EF4-FFF2-40B4-BE49-F238E27FC236}">
                  <a16:creationId xmlns:a16="http://schemas.microsoft.com/office/drawing/2014/main" id="{00000000-0008-0000-00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15" name="Option Button 19" hidden="1">
              <a:extLst>
                <a:ext uri="{63B3BB69-23CF-44E3-9099-C40C66FF867C}">
                  <a14:compatExt spid="_x0000_s29715"/>
                </a:ext>
                <a:ext uri="{FF2B5EF4-FFF2-40B4-BE49-F238E27FC236}">
                  <a16:creationId xmlns:a16="http://schemas.microsoft.com/office/drawing/2014/main" id="{00000000-0008-0000-00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17" name="Option Button 21" hidden="1">
              <a:extLst>
                <a:ext uri="{63B3BB69-23CF-44E3-9099-C40C66FF867C}">
                  <a14:compatExt spid="_x0000_s29717"/>
                </a:ext>
                <a:ext uri="{FF2B5EF4-FFF2-40B4-BE49-F238E27FC236}">
                  <a16:creationId xmlns:a16="http://schemas.microsoft.com/office/drawing/2014/main" id="{00000000-0008-0000-00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18" name="Option Button 22" hidden="1">
              <a:extLst>
                <a:ext uri="{63B3BB69-23CF-44E3-9099-C40C66FF867C}">
                  <a14:compatExt spid="_x0000_s29718"/>
                </a:ext>
                <a:ext uri="{FF2B5EF4-FFF2-40B4-BE49-F238E27FC236}">
                  <a16:creationId xmlns:a16="http://schemas.microsoft.com/office/drawing/2014/main" id="{00000000-0008-0000-00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20" name="Option Button 24" hidden="1">
              <a:extLst>
                <a:ext uri="{63B3BB69-23CF-44E3-9099-C40C66FF867C}">
                  <a14:compatExt spid="_x0000_s29720"/>
                </a:ext>
                <a:ext uri="{FF2B5EF4-FFF2-40B4-BE49-F238E27FC236}">
                  <a16:creationId xmlns:a16="http://schemas.microsoft.com/office/drawing/2014/main" id="{00000000-0008-0000-00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21" name="Option Button 25" hidden="1">
              <a:extLst>
                <a:ext uri="{63B3BB69-23CF-44E3-9099-C40C66FF867C}">
                  <a14:compatExt spid="_x0000_s29721"/>
                </a:ext>
                <a:ext uri="{FF2B5EF4-FFF2-40B4-BE49-F238E27FC236}">
                  <a16:creationId xmlns:a16="http://schemas.microsoft.com/office/drawing/2014/main" id="{00000000-0008-0000-00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00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00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0</xdr:rowOff>
        </xdr:from>
        <xdr:to>
          <xdr:col>8</xdr:col>
          <xdr:colOff>0</xdr:colOff>
          <xdr:row>12</xdr:row>
          <xdr:rowOff>0</xdr:rowOff>
        </xdr:to>
        <xdr:sp macro="" textlink="">
          <xdr:nvSpPr>
            <xdr:cNvPr id="29724" name="Group Box 28" hidden="1">
              <a:extLst>
                <a:ext uri="{63B3BB69-23CF-44E3-9099-C40C66FF867C}">
                  <a14:compatExt spid="_x0000_s29724"/>
                </a:ext>
                <a:ext uri="{FF2B5EF4-FFF2-40B4-BE49-F238E27FC236}">
                  <a16:creationId xmlns:a16="http://schemas.microsoft.com/office/drawing/2014/main" id="{00000000-0008-0000-0000-00001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26</xdr:col>
      <xdr:colOff>68036</xdr:colOff>
      <xdr:row>21</xdr:row>
      <xdr:rowOff>98497</xdr:rowOff>
    </xdr:from>
    <xdr:to>
      <xdr:col>35</xdr:col>
      <xdr:colOff>470065</xdr:colOff>
      <xdr:row>33</xdr:row>
      <xdr:rowOff>174882</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824607" y="5840711"/>
          <a:ext cx="11791208" cy="3342100"/>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773906" y="1647230"/>
          <a:ext cx="18841623" cy="12726269"/>
          <a:chOff x="1398079" y="1471077"/>
          <a:chExt cx="18844458" cy="12627044"/>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52</xdr:col>
      <xdr:colOff>294738</xdr:colOff>
      <xdr:row>3</xdr:row>
      <xdr:rowOff>42863</xdr:rowOff>
    </xdr:from>
    <xdr:to>
      <xdr:col>56</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206573</xdr:colOff>
      <xdr:row>16</xdr:row>
      <xdr:rowOff>30172</xdr:rowOff>
    </xdr:from>
    <xdr:to>
      <xdr:col>54</xdr:col>
      <xdr:colOff>501637</xdr:colOff>
      <xdr:row>22</xdr:row>
      <xdr:rowOff>274881</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45486042" y="4090203"/>
          <a:ext cx="4438439" cy="2102084"/>
          <a:chOff x="11138645" y="46403559"/>
          <a:chExt cx="3608295" cy="574386"/>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1586881" y="46403559"/>
            <a:ext cx="3160059" cy="571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000-000007000000}"/>
              </a:ext>
            </a:extLst>
          </xdr:cNvPr>
          <xdr:cNvSpPr/>
        </xdr:nvSpPr>
        <xdr:spPr>
          <a:xfrm>
            <a:off x="11138645" y="46429665"/>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540094" y="4152393"/>
          <a:ext cx="4492864" cy="2249770"/>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121227</xdr:colOff>
      <xdr:row>21</xdr:row>
      <xdr:rowOff>20</xdr:rowOff>
    </xdr:from>
    <xdr:to>
      <xdr:col>17</xdr:col>
      <xdr:colOff>416290</xdr:colOff>
      <xdr:row>29</xdr:row>
      <xdr:rowOff>21</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0336790" y="6262708"/>
          <a:ext cx="4438438" cy="2476501"/>
          <a:chOff x="11138646" y="46403559"/>
          <a:chExt cx="3608295" cy="1020329"/>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1586882" y="46403559"/>
            <a:ext cx="3160059" cy="1020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4" name="右中かっこ 3">
            <a:extLst>
              <a:ext uri="{FF2B5EF4-FFF2-40B4-BE49-F238E27FC236}">
                <a16:creationId xmlns:a16="http://schemas.microsoft.com/office/drawing/2014/main" id="{00000000-0008-0000-1200-000004000000}"/>
              </a:ext>
            </a:extLst>
          </xdr:cNvPr>
          <xdr:cNvSpPr/>
        </xdr:nvSpPr>
        <xdr:spPr>
          <a:xfrm>
            <a:off x="11138646" y="46429667"/>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69273</xdr:colOff>
      <xdr:row>8</xdr:row>
      <xdr:rowOff>155862</xdr:rowOff>
    </xdr:from>
    <xdr:to>
      <xdr:col>31</xdr:col>
      <xdr:colOff>460171</xdr:colOff>
      <xdr:row>54</xdr:row>
      <xdr:rowOff>121227</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271679" y="2108487"/>
          <a:ext cx="21107773" cy="12014490"/>
          <a:chOff x="277091" y="2130135"/>
          <a:chExt cx="21172716" cy="11914910"/>
        </a:xfrm>
      </xdr:grpSpPr>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277091" y="2130135"/>
            <a:ext cx="21172716" cy="11914910"/>
            <a:chOff x="277091" y="2130135"/>
            <a:chExt cx="21172716" cy="11914910"/>
          </a:xfrm>
        </xdr:grpSpPr>
        <xdr:pic>
          <xdr:nvPicPr>
            <xdr:cNvPr id="10" name="図 9">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2130135"/>
              <a:ext cx="21172716" cy="11914910"/>
            </a:xfrm>
            <a:prstGeom prst="rect">
              <a:avLst/>
            </a:prstGeom>
            <a:solidFill>
              <a:sysClr val="window" lastClr="FFFFFF"/>
            </a:solidFill>
          </xdr:spPr>
        </xdr:pic>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327146" y="2745646"/>
              <a:ext cx="2638404" cy="502442"/>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600" b="0">
                  <a:solidFill>
                    <a:schemeClr val="bg1"/>
                  </a:solidFill>
                </a:rPr>
                <a:t>記入例</a:t>
              </a:r>
            </a:p>
          </xdr:txBody>
        </xdr:sp>
      </xdr:grpSp>
      <xdr:sp macro="" textlink="">
        <xdr:nvSpPr>
          <xdr:cNvPr id="11" name="正方形/長方形 10">
            <a:extLst>
              <a:ext uri="{FF2B5EF4-FFF2-40B4-BE49-F238E27FC236}">
                <a16:creationId xmlns:a16="http://schemas.microsoft.com/office/drawing/2014/main" id="{00000000-0008-0000-1400-00000B000000}"/>
              </a:ext>
            </a:extLst>
          </xdr:cNvPr>
          <xdr:cNvSpPr/>
        </xdr:nvSpPr>
        <xdr:spPr>
          <a:xfrm>
            <a:off x="8624454" y="5576455"/>
            <a:ext cx="10400708" cy="2098009"/>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◎実施計画書内「４．事業予定」に項目のある予定日を工程表内にも明示すること。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・各年度の「補助事業開始予定時期」「実績報告予定時期」をプロットすること。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a:t>
            </a:r>
            <a:r>
              <a:rPr kumimoji="1" lang="en-US" altLang="ja-JP" sz="1600">
                <a:solidFill>
                  <a:srgbClr val="FF0000"/>
                </a:solidFill>
                <a:latin typeface="メイリオ" panose="020B0604030504040204" pitchFamily="50" charset="-128"/>
                <a:ea typeface="メイリオ" panose="020B0604030504040204" pitchFamily="50" charset="-128"/>
              </a:rPr>
              <a:t>BELS</a:t>
            </a:r>
            <a:r>
              <a:rPr kumimoji="1" lang="ja-JP" altLang="en-US" sz="1600">
                <a:solidFill>
                  <a:srgbClr val="FF0000"/>
                </a:solidFill>
                <a:latin typeface="メイリオ" panose="020B0604030504040204" pitchFamily="50" charset="-128"/>
                <a:ea typeface="メイリオ" panose="020B0604030504040204" pitchFamily="50" charset="-128"/>
              </a:rPr>
              <a:t>評価書取得予定時期」をプロットすること。（採択初年度に取得必須）</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a:t>
            </a:r>
            <a:r>
              <a:rPr kumimoji="1" lang="en-US" altLang="ja-JP" sz="1600">
                <a:solidFill>
                  <a:srgbClr val="FF0000"/>
                </a:solidFill>
                <a:latin typeface="メイリオ" panose="020B0604030504040204" pitchFamily="50" charset="-128"/>
                <a:ea typeface="メイリオ" panose="020B0604030504040204" pitchFamily="50" charset="-128"/>
              </a:rPr>
              <a:t>【</a:t>
            </a:r>
            <a:r>
              <a:rPr kumimoji="1" lang="ja-JP" altLang="en-US" sz="1600">
                <a:solidFill>
                  <a:srgbClr val="FF0000"/>
                </a:solidFill>
                <a:latin typeface="メイリオ" panose="020B0604030504040204" pitchFamily="50" charset="-128"/>
                <a:ea typeface="メイリオ" panose="020B0604030504040204" pitchFamily="50" charset="-128"/>
              </a:rPr>
              <a:t>分譲集合住宅の場合</a:t>
            </a:r>
            <a:r>
              <a:rPr kumimoji="1" lang="en-US" altLang="ja-JP" sz="1600">
                <a:solidFill>
                  <a:srgbClr val="FF0000"/>
                </a:solidFill>
                <a:latin typeface="メイリオ" panose="020B0604030504040204" pitchFamily="50" charset="-128"/>
                <a:ea typeface="メイリオ" panose="020B0604030504040204" pitchFamily="50" charset="-128"/>
              </a:rPr>
              <a:t>】</a:t>
            </a:r>
            <a:r>
              <a:rPr kumimoji="1" lang="ja-JP" altLang="en-US" sz="1600">
                <a:solidFill>
                  <a:srgbClr val="FF0000"/>
                </a:solidFill>
                <a:latin typeface="メイリオ" panose="020B0604030504040204" pitchFamily="50" charset="-128"/>
                <a:ea typeface="メイリオ" panose="020B0604030504040204" pitchFamily="50" charset="-128"/>
              </a:rPr>
              <a:t>購入予定者への引渡し開始予定日を明示すること。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tabColor theme="0"/>
    <pageSetUpPr autoPageBreaks="0" fitToPage="1"/>
  </sheetPr>
  <dimension ref="A1:K185"/>
  <sheetViews>
    <sheetView showGridLines="0" tabSelected="1" view="pageBreakPreview" zoomScale="80" zoomScaleNormal="55" zoomScaleSheetLayoutView="80" workbookViewId="0">
      <selection activeCell="F11" sqref="F11:G11"/>
    </sheetView>
  </sheetViews>
  <sheetFormatPr defaultRowHeight="20.25" outlineLevelRow="1"/>
  <cols>
    <col min="1" max="2" width="2.625" style="2" customWidth="1"/>
    <col min="3" max="3" width="12.625" style="2" customWidth="1"/>
    <col min="4" max="4" width="10.625" style="2" customWidth="1"/>
    <col min="5" max="5" width="30.625" style="2" customWidth="1"/>
    <col min="6" max="6" width="19.875" style="7" customWidth="1"/>
    <col min="7" max="7" width="19.75" style="2" customWidth="1"/>
    <col min="8" max="8" width="23.625" style="2" customWidth="1"/>
    <col min="9" max="9" width="1.625" style="2" customWidth="1"/>
    <col min="10" max="10" width="110.125" style="2" customWidth="1"/>
    <col min="11" max="11" width="5.625" style="2" customWidth="1"/>
    <col min="12" max="16384" width="9" style="2"/>
  </cols>
  <sheetData>
    <row r="1" spans="2:11" ht="9.75" customHeight="1">
      <c r="I1" s="317"/>
      <c r="J1" s="318"/>
    </row>
    <row r="2" spans="2:11" ht="20.25" customHeight="1">
      <c r="B2" s="94"/>
      <c r="C2" s="94" t="s">
        <v>712</v>
      </c>
      <c r="D2" s="94"/>
      <c r="E2" s="94"/>
      <c r="F2" s="94"/>
      <c r="G2" s="94"/>
      <c r="H2" s="94"/>
      <c r="I2" s="94"/>
      <c r="J2" s="94"/>
      <c r="K2" s="94"/>
    </row>
    <row r="3" spans="2:11">
      <c r="B3" s="329"/>
      <c r="C3" s="329" t="s">
        <v>714</v>
      </c>
      <c r="D3" s="329"/>
      <c r="E3" s="329"/>
      <c r="F3" s="329"/>
      <c r="G3" s="329"/>
      <c r="H3" s="329"/>
      <c r="I3" s="329"/>
      <c r="J3" s="329"/>
      <c r="K3" s="329"/>
    </row>
    <row r="4" spans="2:11">
      <c r="B4" s="329"/>
      <c r="C4" s="329" t="s">
        <v>715</v>
      </c>
      <c r="D4" s="329"/>
      <c r="E4" s="329"/>
      <c r="F4" s="329"/>
      <c r="G4" s="329"/>
      <c r="H4" s="329"/>
      <c r="I4" s="329"/>
      <c r="J4" s="329"/>
      <c r="K4" s="329"/>
    </row>
    <row r="5" spans="2:11">
      <c r="B5" s="331"/>
      <c r="C5" s="331" t="s">
        <v>958</v>
      </c>
      <c r="F5" s="2"/>
    </row>
    <row r="6" spans="2:11">
      <c r="B6" s="95"/>
      <c r="C6" s="95" t="s">
        <v>307</v>
      </c>
      <c r="D6" s="95"/>
      <c r="E6" s="95"/>
      <c r="F6" s="95"/>
      <c r="G6" s="333"/>
      <c r="H6" s="334"/>
      <c r="I6" s="95"/>
      <c r="J6" s="95"/>
      <c r="K6" s="95"/>
    </row>
    <row r="7" spans="2:11" ht="9.75" customHeight="1">
      <c r="F7" s="2"/>
      <c r="G7" s="333"/>
      <c r="H7" s="334"/>
    </row>
    <row r="8" spans="2:11">
      <c r="B8" s="329"/>
      <c r="C8" s="329" t="s">
        <v>314</v>
      </c>
      <c r="D8" s="329"/>
      <c r="E8" s="329"/>
      <c r="F8" s="329"/>
      <c r="G8" s="333"/>
      <c r="H8" s="334"/>
      <c r="I8" s="329"/>
      <c r="J8" s="329"/>
      <c r="K8" s="329"/>
    </row>
    <row r="9" spans="2:11">
      <c r="B9" s="329"/>
      <c r="C9" s="329" t="s">
        <v>713</v>
      </c>
      <c r="D9" s="329"/>
      <c r="E9" s="329"/>
      <c r="F9" s="329"/>
      <c r="G9" s="333"/>
      <c r="H9" s="334"/>
      <c r="I9" s="329"/>
      <c r="J9" s="329"/>
      <c r="K9" s="329"/>
    </row>
    <row r="10" spans="2:11">
      <c r="C10" s="725" t="s">
        <v>309</v>
      </c>
      <c r="D10" s="781"/>
      <c r="E10" s="781"/>
      <c r="F10" s="781"/>
      <c r="G10" s="781"/>
      <c r="H10" s="781"/>
      <c r="I10" s="96"/>
      <c r="J10" s="32" t="s">
        <v>348</v>
      </c>
    </row>
    <row r="11" spans="2:11" ht="40.5">
      <c r="B11" s="330"/>
      <c r="C11" s="696" t="s">
        <v>0</v>
      </c>
      <c r="D11" s="782" t="s">
        <v>1</v>
      </c>
      <c r="E11" s="783"/>
      <c r="F11" s="722" t="s">
        <v>526</v>
      </c>
      <c r="G11" s="723"/>
      <c r="H11" s="3" t="s">
        <v>2</v>
      </c>
      <c r="J11" s="103" t="s">
        <v>590</v>
      </c>
    </row>
    <row r="12" spans="2:11" ht="25.5">
      <c r="B12" s="11"/>
      <c r="C12" s="696"/>
      <c r="D12" s="702" t="s">
        <v>618</v>
      </c>
      <c r="E12" s="703"/>
      <c r="F12" s="459"/>
      <c r="G12" s="457"/>
      <c r="H12" s="458"/>
      <c r="J12" s="103" t="s">
        <v>619</v>
      </c>
      <c r="K12" s="8"/>
    </row>
    <row r="13" spans="2:11" ht="25.5">
      <c r="C13" s="696"/>
      <c r="D13" s="697" t="s">
        <v>3</v>
      </c>
      <c r="E13" s="698"/>
      <c r="F13" s="784" t="s">
        <v>641</v>
      </c>
      <c r="G13" s="785" t="s">
        <v>4</v>
      </c>
      <c r="H13" s="6" t="s">
        <v>537</v>
      </c>
      <c r="J13" s="104" t="s">
        <v>591</v>
      </c>
      <c r="K13" s="8"/>
    </row>
    <row r="14" spans="2:11" ht="26.25" thickBot="1">
      <c r="C14" s="696"/>
      <c r="D14" s="786" t="s">
        <v>308</v>
      </c>
      <c r="E14" s="787"/>
      <c r="F14" s="788" t="s">
        <v>871</v>
      </c>
      <c r="G14" s="789" t="s">
        <v>4</v>
      </c>
      <c r="H14" s="101" t="s">
        <v>324</v>
      </c>
      <c r="J14" s="104" t="s">
        <v>716</v>
      </c>
      <c r="K14" s="8"/>
    </row>
    <row r="15" spans="2:11" ht="26.25" thickTop="1">
      <c r="C15" s="696"/>
      <c r="D15" s="693" t="s">
        <v>532</v>
      </c>
      <c r="E15" s="91" t="s">
        <v>5</v>
      </c>
      <c r="F15" s="790" t="s">
        <v>870</v>
      </c>
      <c r="G15" s="791"/>
      <c r="H15" s="102" t="s">
        <v>324</v>
      </c>
      <c r="J15" s="104" t="s">
        <v>620</v>
      </c>
      <c r="K15" s="8"/>
    </row>
    <row r="16" spans="2:11" ht="26.25" thickBot="1">
      <c r="C16" s="696"/>
      <c r="D16" s="694"/>
      <c r="E16" s="92" t="s">
        <v>6</v>
      </c>
      <c r="F16" s="792" t="s">
        <v>813</v>
      </c>
      <c r="G16" s="793"/>
      <c r="H16" s="99" t="s">
        <v>324</v>
      </c>
      <c r="J16" s="104" t="s">
        <v>751</v>
      </c>
      <c r="K16" s="8"/>
    </row>
    <row r="17" spans="3:11" ht="27" thickTop="1" thickBot="1">
      <c r="C17" s="696"/>
      <c r="D17" s="796" t="s">
        <v>547</v>
      </c>
      <c r="E17" s="797"/>
      <c r="F17" s="792" t="s">
        <v>814</v>
      </c>
      <c r="G17" s="793"/>
      <c r="H17" s="99" t="s">
        <v>324</v>
      </c>
      <c r="J17" s="104" t="s">
        <v>752</v>
      </c>
      <c r="K17" s="8"/>
    </row>
    <row r="18" spans="3:11" ht="26.25" thickTop="1">
      <c r="C18" s="696"/>
      <c r="D18" s="693" t="s">
        <v>533</v>
      </c>
      <c r="E18" s="91" t="s">
        <v>5</v>
      </c>
      <c r="F18" s="790"/>
      <c r="G18" s="791"/>
      <c r="H18" s="100" t="s">
        <v>324</v>
      </c>
      <c r="J18" s="332" t="s">
        <v>581</v>
      </c>
      <c r="K18" s="8"/>
    </row>
    <row r="19" spans="3:11" ht="26.25" thickBot="1">
      <c r="C19" s="696"/>
      <c r="D19" s="694"/>
      <c r="E19" s="92" t="s">
        <v>484</v>
      </c>
      <c r="F19" s="792"/>
      <c r="G19" s="793"/>
      <c r="H19" s="99" t="s">
        <v>324</v>
      </c>
      <c r="J19" s="104" t="s">
        <v>717</v>
      </c>
      <c r="K19" s="8"/>
    </row>
    <row r="20" spans="3:11" ht="26.25" thickTop="1">
      <c r="C20" s="696"/>
      <c r="D20" s="693" t="s">
        <v>531</v>
      </c>
      <c r="E20" s="91" t="s">
        <v>5</v>
      </c>
      <c r="F20" s="794"/>
      <c r="G20" s="795"/>
      <c r="H20" s="100" t="s">
        <v>324</v>
      </c>
      <c r="J20" s="104" t="s">
        <v>581</v>
      </c>
      <c r="K20" s="8"/>
    </row>
    <row r="21" spans="3:11" ht="26.25" thickBot="1">
      <c r="C21" s="696"/>
      <c r="D21" s="694"/>
      <c r="E21" s="92" t="s">
        <v>485</v>
      </c>
      <c r="F21" s="792"/>
      <c r="G21" s="793"/>
      <c r="H21" s="99" t="s">
        <v>324</v>
      </c>
      <c r="J21" s="104" t="s">
        <v>717</v>
      </c>
      <c r="K21" s="8"/>
    </row>
    <row r="22" spans="3:11" ht="26.25" thickTop="1">
      <c r="C22" s="696"/>
      <c r="D22" s="693" t="s">
        <v>534</v>
      </c>
      <c r="E22" s="91" t="s">
        <v>5</v>
      </c>
      <c r="F22" s="794"/>
      <c r="G22" s="795"/>
      <c r="H22" s="100" t="s">
        <v>324</v>
      </c>
      <c r="J22" s="104" t="s">
        <v>581</v>
      </c>
      <c r="K22" s="8"/>
    </row>
    <row r="23" spans="3:11" ht="26.25" thickBot="1">
      <c r="C23" s="696"/>
      <c r="D23" s="694"/>
      <c r="E23" s="92" t="s">
        <v>486</v>
      </c>
      <c r="F23" s="792"/>
      <c r="G23" s="793"/>
      <c r="H23" s="99" t="s">
        <v>324</v>
      </c>
      <c r="J23" s="104" t="s">
        <v>717</v>
      </c>
      <c r="K23" s="8"/>
    </row>
    <row r="24" spans="3:11" ht="27" thickTop="1" thickBot="1">
      <c r="C24" s="696"/>
      <c r="D24" s="798" t="s">
        <v>959</v>
      </c>
      <c r="E24" s="799"/>
      <c r="F24" s="800" t="str">
        <f>IF(F19="",F16,IF(F21="",F19,IF(F23="",F21,F23)))</f>
        <v>(例)　2022年　2 月　10 日</v>
      </c>
      <c r="G24" s="801"/>
      <c r="H24" s="101" t="s">
        <v>566</v>
      </c>
      <c r="J24" s="104" t="s">
        <v>621</v>
      </c>
      <c r="K24" s="8"/>
    </row>
    <row r="25" spans="3:11" ht="26.25" thickTop="1">
      <c r="C25" s="696"/>
      <c r="D25" s="697" t="s">
        <v>323</v>
      </c>
      <c r="E25" s="698"/>
      <c r="F25" s="802"/>
      <c r="G25" s="803"/>
      <c r="H25" s="243" t="s">
        <v>324</v>
      </c>
      <c r="J25" s="104" t="s">
        <v>960</v>
      </c>
      <c r="K25" s="8"/>
    </row>
    <row r="26" spans="3:11" s="34" customFormat="1" ht="9.75" customHeight="1">
      <c r="F26" s="779" t="s">
        <v>337</v>
      </c>
      <c r="G26" s="779"/>
      <c r="H26" s="779"/>
    </row>
    <row r="27" spans="3:11">
      <c r="C27" s="117" t="s">
        <v>310</v>
      </c>
      <c r="D27" s="118"/>
      <c r="E27" s="118"/>
      <c r="F27" s="112"/>
      <c r="G27" s="780"/>
      <c r="H27" s="780"/>
      <c r="I27" s="96"/>
      <c r="J27" s="32" t="s">
        <v>348</v>
      </c>
    </row>
    <row r="28" spans="3:11" ht="25.5">
      <c r="C28" s="696" t="s">
        <v>7</v>
      </c>
      <c r="D28" s="697" t="s">
        <v>535</v>
      </c>
      <c r="E28" s="698"/>
      <c r="F28" s="122"/>
      <c r="G28" s="121"/>
      <c r="H28" s="120"/>
      <c r="I28" s="96"/>
      <c r="J28" s="116" t="s">
        <v>608</v>
      </c>
      <c r="K28" s="8"/>
    </row>
    <row r="29" spans="3:11" ht="25.5">
      <c r="C29" s="696"/>
      <c r="D29" s="697" t="s">
        <v>8</v>
      </c>
      <c r="E29" s="698"/>
      <c r="F29" s="774" t="s">
        <v>487</v>
      </c>
      <c r="G29" s="775"/>
      <c r="H29" s="776"/>
      <c r="J29" s="106" t="s">
        <v>9</v>
      </c>
      <c r="K29" s="8"/>
    </row>
    <row r="30" spans="3:11" ht="25.5">
      <c r="C30" s="696"/>
      <c r="D30" s="702" t="s">
        <v>10</v>
      </c>
      <c r="E30" s="703"/>
      <c r="F30" s="774" t="s">
        <v>732</v>
      </c>
      <c r="G30" s="775"/>
      <c r="H30" s="776"/>
      <c r="J30" s="104" t="s">
        <v>11</v>
      </c>
      <c r="K30" s="8"/>
    </row>
    <row r="31" spans="3:11" ht="25.5">
      <c r="C31" s="696"/>
      <c r="D31" s="712" t="s">
        <v>24</v>
      </c>
      <c r="E31" s="97" t="s">
        <v>12</v>
      </c>
      <c r="F31" s="751" t="s">
        <v>488</v>
      </c>
      <c r="G31" s="752"/>
      <c r="H31" s="753"/>
      <c r="J31" s="104" t="s">
        <v>13</v>
      </c>
      <c r="K31" s="8"/>
    </row>
    <row r="32" spans="3:11" ht="25.5">
      <c r="C32" s="696"/>
      <c r="D32" s="712"/>
      <c r="E32" s="97" t="s">
        <v>14</v>
      </c>
      <c r="F32" s="751" t="s">
        <v>489</v>
      </c>
      <c r="G32" s="752"/>
      <c r="H32" s="753"/>
      <c r="J32" s="104" t="s">
        <v>753</v>
      </c>
      <c r="K32" s="8"/>
    </row>
    <row r="33" spans="1:11" ht="25.5">
      <c r="C33" s="696"/>
      <c r="D33" s="712"/>
      <c r="E33" s="97" t="s">
        <v>319</v>
      </c>
      <c r="F33" s="737" t="s">
        <v>490</v>
      </c>
      <c r="G33" s="738"/>
      <c r="H33" s="739"/>
      <c r="J33" s="104" t="s">
        <v>13</v>
      </c>
      <c r="K33" s="8"/>
    </row>
    <row r="34" spans="1:11" ht="25.5">
      <c r="C34" s="696"/>
      <c r="D34" s="702" t="s">
        <v>220</v>
      </c>
      <c r="E34" s="703"/>
      <c r="F34" s="771" t="s">
        <v>536</v>
      </c>
      <c r="G34" s="772"/>
      <c r="H34" s="773"/>
      <c r="J34" s="105" t="s">
        <v>15</v>
      </c>
      <c r="K34" s="8"/>
    </row>
    <row r="35" spans="1:11" ht="25.5">
      <c r="C35" s="696"/>
      <c r="D35" s="712" t="s">
        <v>16</v>
      </c>
      <c r="E35" s="97" t="s">
        <v>17</v>
      </c>
      <c r="F35" s="757" t="s">
        <v>491</v>
      </c>
      <c r="G35" s="758"/>
      <c r="H35" s="759"/>
      <c r="I35" s="257"/>
      <c r="J35" s="178" t="s">
        <v>567</v>
      </c>
      <c r="K35" s="8"/>
    </row>
    <row r="36" spans="1:11" ht="39" customHeight="1">
      <c r="C36" s="696"/>
      <c r="D36" s="712"/>
      <c r="E36" s="97" t="s">
        <v>318</v>
      </c>
      <c r="F36" s="716" t="s">
        <v>733</v>
      </c>
      <c r="G36" s="717"/>
      <c r="H36" s="718"/>
      <c r="I36" s="257"/>
      <c r="J36" s="104" t="s">
        <v>333</v>
      </c>
      <c r="K36" s="8"/>
    </row>
    <row r="37" spans="1:11" ht="25.5">
      <c r="C37" s="696"/>
      <c r="D37" s="712"/>
      <c r="E37" s="97" t="s">
        <v>18</v>
      </c>
      <c r="F37" s="719" t="s">
        <v>492</v>
      </c>
      <c r="G37" s="720"/>
      <c r="H37" s="721"/>
      <c r="J37" s="104" t="s">
        <v>19</v>
      </c>
      <c r="K37" s="8"/>
    </row>
    <row r="38" spans="1:11" ht="25.5">
      <c r="C38" s="696"/>
      <c r="D38" s="702" t="s">
        <v>20</v>
      </c>
      <c r="E38" s="703"/>
      <c r="F38" s="722"/>
      <c r="G38" s="723"/>
      <c r="H38" s="724"/>
      <c r="J38" s="104" t="s">
        <v>21</v>
      </c>
      <c r="K38" s="8"/>
    </row>
    <row r="39" spans="1:11" ht="25.5">
      <c r="C39" s="696"/>
      <c r="D39" s="707" t="s">
        <v>315</v>
      </c>
      <c r="E39" s="708"/>
      <c r="F39" s="722" t="s">
        <v>493</v>
      </c>
      <c r="G39" s="723"/>
      <c r="H39" s="724"/>
      <c r="J39" s="104" t="s">
        <v>22</v>
      </c>
      <c r="K39" s="8"/>
    </row>
    <row r="40" spans="1:11" ht="9.75" customHeight="1">
      <c r="A40" s="8"/>
      <c r="B40" s="343"/>
      <c r="C40" s="343"/>
      <c r="D40" s="343"/>
      <c r="E40" s="343"/>
      <c r="F40" s="343"/>
      <c r="G40" s="343"/>
      <c r="H40" s="343"/>
    </row>
    <row r="41" spans="1:11" ht="25.5" hidden="1" customHeight="1" outlineLevel="1">
      <c r="C41" s="747" t="s">
        <v>23</v>
      </c>
      <c r="D41" s="697" t="s">
        <v>8</v>
      </c>
      <c r="E41" s="698"/>
      <c r="F41" s="774"/>
      <c r="G41" s="775"/>
      <c r="H41" s="776"/>
      <c r="J41" s="256" t="s">
        <v>609</v>
      </c>
      <c r="K41" s="8"/>
    </row>
    <row r="42" spans="1:11" ht="25.5" hidden="1" customHeight="1" outlineLevel="1">
      <c r="C42" s="747"/>
      <c r="D42" s="702" t="s">
        <v>10</v>
      </c>
      <c r="E42" s="703"/>
      <c r="F42" s="774"/>
      <c r="G42" s="775"/>
      <c r="H42" s="776"/>
      <c r="J42" s="104" t="s">
        <v>11</v>
      </c>
      <c r="K42" s="8"/>
    </row>
    <row r="43" spans="1:11" ht="25.5" hidden="1" customHeight="1" outlineLevel="1">
      <c r="C43" s="747"/>
      <c r="D43" s="712" t="s">
        <v>24</v>
      </c>
      <c r="E43" s="97" t="s">
        <v>12</v>
      </c>
      <c r="F43" s="748"/>
      <c r="G43" s="749"/>
      <c r="H43" s="750"/>
      <c r="J43" s="104" t="s">
        <v>13</v>
      </c>
      <c r="K43" s="8"/>
    </row>
    <row r="44" spans="1:11" ht="25.5" hidden="1" customHeight="1" outlineLevel="1">
      <c r="C44" s="747"/>
      <c r="D44" s="712"/>
      <c r="E44" s="97" t="s">
        <v>14</v>
      </c>
      <c r="F44" s="751"/>
      <c r="G44" s="752"/>
      <c r="H44" s="753"/>
      <c r="J44" s="104" t="s">
        <v>9</v>
      </c>
      <c r="K44" s="8"/>
    </row>
    <row r="45" spans="1:11" ht="25.5" hidden="1" customHeight="1" outlineLevel="1">
      <c r="C45" s="747"/>
      <c r="D45" s="712"/>
      <c r="E45" s="97" t="s">
        <v>319</v>
      </c>
      <c r="F45" s="737"/>
      <c r="G45" s="738"/>
      <c r="H45" s="739"/>
      <c r="J45" s="104" t="s">
        <v>13</v>
      </c>
      <c r="K45" s="8"/>
    </row>
    <row r="46" spans="1:11" ht="25.5" hidden="1" customHeight="1" outlineLevel="1">
      <c r="C46" s="747"/>
      <c r="D46" s="702" t="s">
        <v>220</v>
      </c>
      <c r="E46" s="703"/>
      <c r="F46" s="771"/>
      <c r="G46" s="772"/>
      <c r="H46" s="773"/>
      <c r="J46" s="105" t="s">
        <v>15</v>
      </c>
      <c r="K46" s="8"/>
    </row>
    <row r="47" spans="1:11" ht="25.5" hidden="1" customHeight="1" outlineLevel="1">
      <c r="C47" s="747"/>
      <c r="D47" s="712" t="s">
        <v>16</v>
      </c>
      <c r="E47" s="97" t="s">
        <v>17</v>
      </c>
      <c r="F47" s="713"/>
      <c r="G47" s="714"/>
      <c r="H47" s="715"/>
      <c r="J47" s="178" t="s">
        <v>567</v>
      </c>
      <c r="K47" s="8"/>
    </row>
    <row r="48" spans="1:11" ht="39" hidden="1" customHeight="1" outlineLevel="1">
      <c r="C48" s="747"/>
      <c r="D48" s="712"/>
      <c r="E48" s="97" t="s">
        <v>318</v>
      </c>
      <c r="F48" s="716"/>
      <c r="G48" s="717"/>
      <c r="H48" s="718"/>
      <c r="J48" s="104" t="s">
        <v>333</v>
      </c>
      <c r="K48" s="8"/>
    </row>
    <row r="49" spans="1:11" ht="25.5" hidden="1" customHeight="1" outlineLevel="1">
      <c r="C49" s="747"/>
      <c r="D49" s="712"/>
      <c r="E49" s="97" t="s">
        <v>18</v>
      </c>
      <c r="F49" s="719"/>
      <c r="G49" s="720"/>
      <c r="H49" s="721"/>
      <c r="J49" s="104" t="s">
        <v>19</v>
      </c>
      <c r="K49" s="8"/>
    </row>
    <row r="50" spans="1:11" ht="25.5" hidden="1" customHeight="1" outlineLevel="1">
      <c r="C50" s="747"/>
      <c r="D50" s="702" t="s">
        <v>20</v>
      </c>
      <c r="E50" s="703"/>
      <c r="F50" s="722"/>
      <c r="G50" s="723"/>
      <c r="H50" s="724"/>
      <c r="J50" s="104" t="s">
        <v>21</v>
      </c>
      <c r="K50" s="8"/>
    </row>
    <row r="51" spans="1:11" ht="25.5" hidden="1" customHeight="1" outlineLevel="1">
      <c r="C51" s="747"/>
      <c r="D51" s="707" t="s">
        <v>315</v>
      </c>
      <c r="E51" s="708"/>
      <c r="F51" s="722"/>
      <c r="G51" s="723"/>
      <c r="H51" s="724"/>
      <c r="J51" s="104" t="s">
        <v>22</v>
      </c>
      <c r="K51" s="8"/>
    </row>
    <row r="52" spans="1:11" ht="25.5" collapsed="1">
      <c r="A52" s="8"/>
      <c r="B52" s="343" t="s">
        <v>725</v>
      </c>
      <c r="C52" s="343"/>
      <c r="D52" s="343"/>
      <c r="E52" s="343"/>
      <c r="F52" s="343"/>
      <c r="G52" s="343"/>
      <c r="H52" s="343"/>
    </row>
    <row r="53" spans="1:11" ht="25.5" hidden="1" customHeight="1" outlineLevel="1">
      <c r="C53" s="747" t="s">
        <v>722</v>
      </c>
      <c r="D53" s="697" t="s">
        <v>8</v>
      </c>
      <c r="E53" s="698"/>
      <c r="F53" s="774"/>
      <c r="G53" s="775"/>
      <c r="H53" s="776"/>
      <c r="J53" s="256" t="s">
        <v>609</v>
      </c>
      <c r="K53" s="8"/>
    </row>
    <row r="54" spans="1:11" ht="25.5" hidden="1" customHeight="1" outlineLevel="1">
      <c r="C54" s="747"/>
      <c r="D54" s="702" t="s">
        <v>10</v>
      </c>
      <c r="E54" s="703"/>
      <c r="F54" s="774"/>
      <c r="G54" s="775"/>
      <c r="H54" s="776"/>
      <c r="J54" s="104" t="s">
        <v>11</v>
      </c>
      <c r="K54" s="8"/>
    </row>
    <row r="55" spans="1:11" ht="25.5" hidden="1" customHeight="1" outlineLevel="1">
      <c r="C55" s="747"/>
      <c r="D55" s="712" t="s">
        <v>24</v>
      </c>
      <c r="E55" s="97" t="s">
        <v>12</v>
      </c>
      <c r="F55" s="748"/>
      <c r="G55" s="749"/>
      <c r="H55" s="750"/>
      <c r="J55" s="104" t="s">
        <v>13</v>
      </c>
      <c r="K55" s="8"/>
    </row>
    <row r="56" spans="1:11" ht="25.5" hidden="1" customHeight="1" outlineLevel="1">
      <c r="C56" s="747"/>
      <c r="D56" s="712"/>
      <c r="E56" s="97" t="s">
        <v>14</v>
      </c>
      <c r="F56" s="751"/>
      <c r="G56" s="752"/>
      <c r="H56" s="753"/>
      <c r="J56" s="104" t="s">
        <v>9</v>
      </c>
      <c r="K56" s="8"/>
    </row>
    <row r="57" spans="1:11" ht="25.5" hidden="1" customHeight="1" outlineLevel="1">
      <c r="C57" s="747"/>
      <c r="D57" s="712"/>
      <c r="E57" s="97" t="s">
        <v>319</v>
      </c>
      <c r="F57" s="737"/>
      <c r="G57" s="738"/>
      <c r="H57" s="739"/>
      <c r="J57" s="104" t="s">
        <v>13</v>
      </c>
      <c r="K57" s="8"/>
    </row>
    <row r="58" spans="1:11" ht="25.5" hidden="1" customHeight="1" outlineLevel="1">
      <c r="C58" s="747"/>
      <c r="D58" s="702" t="s">
        <v>220</v>
      </c>
      <c r="E58" s="703"/>
      <c r="F58" s="771"/>
      <c r="G58" s="772"/>
      <c r="H58" s="773"/>
      <c r="J58" s="105" t="s">
        <v>15</v>
      </c>
      <c r="K58" s="8"/>
    </row>
    <row r="59" spans="1:11" ht="25.5" hidden="1" customHeight="1" outlineLevel="1">
      <c r="C59" s="747"/>
      <c r="D59" s="712" t="s">
        <v>16</v>
      </c>
      <c r="E59" s="97" t="s">
        <v>17</v>
      </c>
      <c r="F59" s="713"/>
      <c r="G59" s="714"/>
      <c r="H59" s="715"/>
      <c r="J59" s="178" t="s">
        <v>567</v>
      </c>
      <c r="K59" s="8"/>
    </row>
    <row r="60" spans="1:11" ht="39" hidden="1" customHeight="1" outlineLevel="1">
      <c r="C60" s="747"/>
      <c r="D60" s="712"/>
      <c r="E60" s="97" t="s">
        <v>318</v>
      </c>
      <c r="F60" s="716"/>
      <c r="G60" s="717"/>
      <c r="H60" s="718"/>
      <c r="J60" s="104" t="s">
        <v>333</v>
      </c>
      <c r="K60" s="8"/>
    </row>
    <row r="61" spans="1:11" ht="25.5" hidden="1" customHeight="1" outlineLevel="1">
      <c r="C61" s="747"/>
      <c r="D61" s="712"/>
      <c r="E61" s="97" t="s">
        <v>18</v>
      </c>
      <c r="F61" s="719"/>
      <c r="G61" s="720"/>
      <c r="H61" s="721"/>
      <c r="J61" s="104" t="s">
        <v>19</v>
      </c>
      <c r="K61" s="8"/>
    </row>
    <row r="62" spans="1:11" ht="25.5" hidden="1" customHeight="1" outlineLevel="1">
      <c r="C62" s="747"/>
      <c r="D62" s="702" t="s">
        <v>20</v>
      </c>
      <c r="E62" s="703"/>
      <c r="F62" s="722"/>
      <c r="G62" s="723"/>
      <c r="H62" s="724"/>
      <c r="J62" s="104" t="s">
        <v>21</v>
      </c>
      <c r="K62" s="8"/>
    </row>
    <row r="63" spans="1:11" ht="25.5" hidden="1" customHeight="1" outlineLevel="1">
      <c r="C63" s="747"/>
      <c r="D63" s="707" t="s">
        <v>315</v>
      </c>
      <c r="E63" s="708"/>
      <c r="F63" s="722"/>
      <c r="G63" s="723"/>
      <c r="H63" s="724"/>
      <c r="J63" s="104" t="s">
        <v>22</v>
      </c>
      <c r="K63" s="8"/>
    </row>
    <row r="64" spans="1:11" ht="25.5" collapsed="1">
      <c r="A64" s="8"/>
      <c r="B64" s="343" t="s">
        <v>726</v>
      </c>
      <c r="C64" s="343"/>
      <c r="D64" s="343"/>
      <c r="E64" s="343"/>
      <c r="F64" s="343"/>
      <c r="G64" s="343"/>
      <c r="H64" s="343"/>
    </row>
    <row r="65" spans="2:11" ht="25.5" hidden="1" customHeight="1" outlineLevel="1">
      <c r="C65" s="747" t="s">
        <v>723</v>
      </c>
      <c r="D65" s="697" t="s">
        <v>8</v>
      </c>
      <c r="E65" s="698"/>
      <c r="F65" s="774"/>
      <c r="G65" s="775"/>
      <c r="H65" s="776"/>
      <c r="J65" s="256" t="s">
        <v>609</v>
      </c>
      <c r="K65" s="8"/>
    </row>
    <row r="66" spans="2:11" ht="25.5" hidden="1" customHeight="1" outlineLevel="1">
      <c r="C66" s="747"/>
      <c r="D66" s="702" t="s">
        <v>10</v>
      </c>
      <c r="E66" s="703"/>
      <c r="F66" s="774"/>
      <c r="G66" s="775"/>
      <c r="H66" s="776"/>
      <c r="J66" s="104" t="s">
        <v>11</v>
      </c>
      <c r="K66" s="8"/>
    </row>
    <row r="67" spans="2:11" ht="25.5" hidden="1" customHeight="1" outlineLevel="1">
      <c r="C67" s="747"/>
      <c r="D67" s="712" t="s">
        <v>24</v>
      </c>
      <c r="E67" s="97" t="s">
        <v>12</v>
      </c>
      <c r="F67" s="748"/>
      <c r="G67" s="749"/>
      <c r="H67" s="750"/>
      <c r="J67" s="104" t="s">
        <v>13</v>
      </c>
      <c r="K67" s="8"/>
    </row>
    <row r="68" spans="2:11" ht="25.5" hidden="1" customHeight="1" outlineLevel="1">
      <c r="C68" s="747"/>
      <c r="D68" s="712"/>
      <c r="E68" s="97" t="s">
        <v>14</v>
      </c>
      <c r="F68" s="751"/>
      <c r="G68" s="752"/>
      <c r="H68" s="753"/>
      <c r="J68" s="104" t="s">
        <v>9</v>
      </c>
      <c r="K68" s="8"/>
    </row>
    <row r="69" spans="2:11" ht="25.5" hidden="1" customHeight="1" outlineLevel="1">
      <c r="C69" s="747"/>
      <c r="D69" s="712"/>
      <c r="E69" s="97" t="s">
        <v>319</v>
      </c>
      <c r="F69" s="737"/>
      <c r="G69" s="738"/>
      <c r="H69" s="739"/>
      <c r="J69" s="104" t="s">
        <v>13</v>
      </c>
      <c r="K69" s="8"/>
    </row>
    <row r="70" spans="2:11" ht="25.5" hidden="1" customHeight="1" outlineLevel="1">
      <c r="C70" s="747"/>
      <c r="D70" s="702" t="s">
        <v>220</v>
      </c>
      <c r="E70" s="703"/>
      <c r="F70" s="771"/>
      <c r="G70" s="772"/>
      <c r="H70" s="773"/>
      <c r="J70" s="105" t="s">
        <v>15</v>
      </c>
      <c r="K70" s="8"/>
    </row>
    <row r="71" spans="2:11" ht="25.5" hidden="1" customHeight="1" outlineLevel="1">
      <c r="C71" s="747"/>
      <c r="D71" s="712" t="s">
        <v>16</v>
      </c>
      <c r="E71" s="97" t="s">
        <v>17</v>
      </c>
      <c r="F71" s="713"/>
      <c r="G71" s="714"/>
      <c r="H71" s="715"/>
      <c r="J71" s="178" t="s">
        <v>567</v>
      </c>
      <c r="K71" s="8"/>
    </row>
    <row r="72" spans="2:11" ht="39" hidden="1" customHeight="1" outlineLevel="1">
      <c r="C72" s="747"/>
      <c r="D72" s="712"/>
      <c r="E72" s="97" t="s">
        <v>318</v>
      </c>
      <c r="F72" s="716"/>
      <c r="G72" s="717"/>
      <c r="H72" s="718"/>
      <c r="J72" s="104" t="s">
        <v>333</v>
      </c>
      <c r="K72" s="8"/>
    </row>
    <row r="73" spans="2:11" ht="25.5" hidden="1" customHeight="1" outlineLevel="1">
      <c r="C73" s="747"/>
      <c r="D73" s="712"/>
      <c r="E73" s="97" t="s">
        <v>18</v>
      </c>
      <c r="F73" s="719"/>
      <c r="G73" s="720"/>
      <c r="H73" s="721"/>
      <c r="J73" s="104" t="s">
        <v>19</v>
      </c>
      <c r="K73" s="8"/>
    </row>
    <row r="74" spans="2:11" ht="25.5" hidden="1" customHeight="1" outlineLevel="1">
      <c r="C74" s="747"/>
      <c r="D74" s="702" t="s">
        <v>20</v>
      </c>
      <c r="E74" s="703"/>
      <c r="F74" s="722"/>
      <c r="G74" s="723"/>
      <c r="H74" s="724"/>
      <c r="J74" s="104" t="s">
        <v>21</v>
      </c>
      <c r="K74" s="8"/>
    </row>
    <row r="75" spans="2:11" ht="25.5" hidden="1" customHeight="1" outlineLevel="1">
      <c r="C75" s="747"/>
      <c r="D75" s="707" t="s">
        <v>315</v>
      </c>
      <c r="E75" s="708"/>
      <c r="F75" s="722"/>
      <c r="G75" s="723"/>
      <c r="H75" s="724"/>
      <c r="J75" s="104" t="s">
        <v>22</v>
      </c>
      <c r="K75" s="8"/>
    </row>
    <row r="76" spans="2:11" s="34" customFormat="1" collapsed="1">
      <c r="B76" s="343" t="s">
        <v>727</v>
      </c>
      <c r="C76" s="343"/>
      <c r="D76" s="343"/>
      <c r="E76" s="343"/>
      <c r="F76" s="343"/>
      <c r="G76" s="343"/>
      <c r="H76" s="343"/>
    </row>
    <row r="77" spans="2:11">
      <c r="C77" s="725" t="s">
        <v>311</v>
      </c>
      <c r="D77" s="726"/>
      <c r="E77" s="726"/>
      <c r="F77" s="463" t="s">
        <v>337</v>
      </c>
      <c r="G77" s="463"/>
      <c r="H77" s="463"/>
      <c r="I77" s="96"/>
      <c r="J77" s="32" t="s">
        <v>348</v>
      </c>
    </row>
    <row r="78" spans="2:11" ht="25.5">
      <c r="C78" s="696" t="s">
        <v>25</v>
      </c>
      <c r="D78" s="697" t="s">
        <v>316</v>
      </c>
      <c r="E78" s="698"/>
      <c r="F78" s="766" t="s">
        <v>494</v>
      </c>
      <c r="G78" s="767"/>
      <c r="H78" s="768"/>
      <c r="J78" s="106"/>
      <c r="K78" s="8"/>
    </row>
    <row r="79" spans="2:11" ht="25.5">
      <c r="C79" s="696"/>
      <c r="D79" s="702" t="s">
        <v>495</v>
      </c>
      <c r="E79" s="703"/>
      <c r="F79" s="763" t="s">
        <v>788</v>
      </c>
      <c r="G79" s="764"/>
      <c r="H79" s="765"/>
      <c r="J79" s="104" t="s">
        <v>622</v>
      </c>
      <c r="K79" s="8"/>
    </row>
    <row r="80" spans="2:11" ht="25.5">
      <c r="C80" s="696"/>
      <c r="D80" s="707" t="s">
        <v>27</v>
      </c>
      <c r="E80" s="708"/>
      <c r="F80" s="719" t="s">
        <v>496</v>
      </c>
      <c r="G80" s="720"/>
      <c r="H80" s="721"/>
      <c r="J80" s="104"/>
      <c r="K80" s="8"/>
    </row>
    <row r="81" spans="1:11" s="34" customFormat="1" ht="9.75" customHeight="1">
      <c r="F81" s="777" t="s">
        <v>337</v>
      </c>
      <c r="G81" s="777"/>
      <c r="H81" s="777"/>
    </row>
    <row r="82" spans="1:11">
      <c r="C82" s="725" t="s">
        <v>336</v>
      </c>
      <c r="D82" s="726"/>
      <c r="E82" s="726"/>
      <c r="F82" s="778" t="s">
        <v>334</v>
      </c>
      <c r="G82" s="778"/>
      <c r="H82" s="778"/>
      <c r="I82" s="96"/>
      <c r="J82" s="32" t="s">
        <v>348</v>
      </c>
    </row>
    <row r="83" spans="1:11" ht="40.5">
      <c r="C83" s="695" t="s">
        <v>29</v>
      </c>
      <c r="D83" s="697" t="s">
        <v>30</v>
      </c>
      <c r="E83" s="698"/>
      <c r="F83" s="9" t="s">
        <v>497</v>
      </c>
      <c r="G83" s="10"/>
      <c r="H83" s="11"/>
      <c r="I83" s="13"/>
      <c r="J83" s="103" t="s">
        <v>580</v>
      </c>
    </row>
    <row r="84" spans="1:11" ht="25.5">
      <c r="C84" s="696"/>
      <c r="D84" s="712" t="s">
        <v>31</v>
      </c>
      <c r="E84" s="97" t="s">
        <v>32</v>
      </c>
      <c r="F84" s="766" t="s">
        <v>498</v>
      </c>
      <c r="G84" s="767"/>
      <c r="H84" s="768"/>
      <c r="J84" s="106" t="s">
        <v>33</v>
      </c>
      <c r="K84" s="8"/>
    </row>
    <row r="85" spans="1:11" ht="25.5">
      <c r="C85" s="696"/>
      <c r="D85" s="712"/>
      <c r="E85" s="97" t="s">
        <v>320</v>
      </c>
      <c r="F85" s="763" t="s">
        <v>499</v>
      </c>
      <c r="G85" s="764"/>
      <c r="H85" s="765"/>
      <c r="J85" s="104" t="s">
        <v>33</v>
      </c>
      <c r="K85" s="8"/>
    </row>
    <row r="86" spans="1:11" ht="25.5">
      <c r="C86" s="696"/>
      <c r="D86" s="712"/>
      <c r="E86" s="97" t="s">
        <v>321</v>
      </c>
      <c r="F86" s="763" t="s">
        <v>500</v>
      </c>
      <c r="G86" s="764"/>
      <c r="H86" s="765"/>
      <c r="J86" s="104" t="s">
        <v>34</v>
      </c>
      <c r="K86" s="8"/>
    </row>
    <row r="87" spans="1:11" ht="25.5">
      <c r="C87" s="696"/>
      <c r="D87" s="712"/>
      <c r="E87" s="97" t="s">
        <v>319</v>
      </c>
      <c r="F87" s="719" t="s">
        <v>501</v>
      </c>
      <c r="G87" s="720"/>
      <c r="H87" s="721"/>
      <c r="J87" s="104"/>
      <c r="K87" s="8"/>
    </row>
    <row r="88" spans="1:11" ht="25.5">
      <c r="C88" s="696"/>
      <c r="D88" s="712" t="s">
        <v>35</v>
      </c>
      <c r="E88" s="97" t="s">
        <v>17</v>
      </c>
      <c r="F88" s="713" t="s">
        <v>502</v>
      </c>
      <c r="G88" s="714"/>
      <c r="H88" s="715"/>
      <c r="I88" s="257"/>
      <c r="J88" s="178" t="s">
        <v>567</v>
      </c>
      <c r="K88" s="8"/>
    </row>
    <row r="89" spans="1:11" ht="51.75" customHeight="1">
      <c r="C89" s="696"/>
      <c r="D89" s="712"/>
      <c r="E89" s="97" t="s">
        <v>318</v>
      </c>
      <c r="F89" s="760" t="s">
        <v>503</v>
      </c>
      <c r="G89" s="761"/>
      <c r="H89" s="762"/>
      <c r="I89" s="257"/>
      <c r="J89" s="104" t="s">
        <v>333</v>
      </c>
      <c r="K89" s="8"/>
    </row>
    <row r="90" spans="1:11" ht="25.5">
      <c r="C90" s="696"/>
      <c r="D90" s="712"/>
      <c r="E90" s="97" t="s">
        <v>18</v>
      </c>
      <c r="F90" s="763" t="s">
        <v>504</v>
      </c>
      <c r="G90" s="764"/>
      <c r="H90" s="765"/>
      <c r="J90" s="104" t="s">
        <v>36</v>
      </c>
      <c r="K90" s="8"/>
    </row>
    <row r="91" spans="1:11" ht="25.5">
      <c r="C91" s="696"/>
      <c r="D91" s="712"/>
      <c r="E91" s="97" t="s">
        <v>37</v>
      </c>
      <c r="F91" s="763" t="s">
        <v>505</v>
      </c>
      <c r="G91" s="764"/>
      <c r="H91" s="765"/>
      <c r="J91" s="106" t="s">
        <v>33</v>
      </c>
      <c r="K91" s="8"/>
    </row>
    <row r="92" spans="1:11" ht="25.5">
      <c r="C92" s="696"/>
      <c r="D92" s="769"/>
      <c r="E92" s="98" t="s">
        <v>322</v>
      </c>
      <c r="F92" s="719" t="s">
        <v>506</v>
      </c>
      <c r="G92" s="720"/>
      <c r="H92" s="721"/>
      <c r="J92" s="104" t="s">
        <v>38</v>
      </c>
      <c r="K92" s="8"/>
    </row>
    <row r="93" spans="1:11" ht="9.75" customHeight="1">
      <c r="A93" s="8"/>
      <c r="B93" s="343"/>
      <c r="C93" s="343"/>
      <c r="D93" s="343"/>
      <c r="E93" s="343"/>
      <c r="F93" s="343"/>
      <c r="G93" s="343"/>
      <c r="H93" s="343"/>
    </row>
    <row r="94" spans="1:11" ht="40.5" hidden="1" outlineLevel="1">
      <c r="C94" s="695" t="s">
        <v>39</v>
      </c>
      <c r="D94" s="697" t="s">
        <v>30</v>
      </c>
      <c r="E94" s="698"/>
      <c r="F94" s="9"/>
      <c r="J94" s="103" t="s">
        <v>579</v>
      </c>
    </row>
    <row r="95" spans="1:11" ht="25.5" hidden="1" outlineLevel="1">
      <c r="C95" s="696"/>
      <c r="D95" s="712" t="s">
        <v>31</v>
      </c>
      <c r="E95" s="97" t="s">
        <v>32</v>
      </c>
      <c r="F95" s="766"/>
      <c r="G95" s="767"/>
      <c r="H95" s="768"/>
      <c r="J95" s="104" t="s">
        <v>33</v>
      </c>
      <c r="K95" s="8"/>
    </row>
    <row r="96" spans="1:11" ht="25.5" hidden="1" outlineLevel="1">
      <c r="C96" s="696"/>
      <c r="D96" s="712"/>
      <c r="E96" s="97" t="s">
        <v>320</v>
      </c>
      <c r="F96" s="763"/>
      <c r="G96" s="764"/>
      <c r="H96" s="765"/>
      <c r="J96" s="104" t="s">
        <v>33</v>
      </c>
      <c r="K96" s="8"/>
    </row>
    <row r="97" spans="1:11" ht="25.5" hidden="1" outlineLevel="1">
      <c r="C97" s="696"/>
      <c r="D97" s="712"/>
      <c r="E97" s="97" t="s">
        <v>321</v>
      </c>
      <c r="F97" s="763"/>
      <c r="G97" s="764"/>
      <c r="H97" s="765"/>
      <c r="J97" s="104" t="s">
        <v>34</v>
      </c>
      <c r="K97" s="8"/>
    </row>
    <row r="98" spans="1:11" ht="25.5" hidden="1" outlineLevel="1">
      <c r="C98" s="696"/>
      <c r="D98" s="712"/>
      <c r="E98" s="97" t="s">
        <v>319</v>
      </c>
      <c r="F98" s="719"/>
      <c r="G98" s="720"/>
      <c r="H98" s="721"/>
      <c r="J98" s="104"/>
      <c r="K98" s="8"/>
    </row>
    <row r="99" spans="1:11" ht="25.5" hidden="1" outlineLevel="1">
      <c r="C99" s="696"/>
      <c r="D99" s="712" t="s">
        <v>35</v>
      </c>
      <c r="E99" s="97" t="s">
        <v>17</v>
      </c>
      <c r="F99" s="713"/>
      <c r="G99" s="714"/>
      <c r="H99" s="715"/>
      <c r="J99" s="178" t="s">
        <v>567</v>
      </c>
      <c r="K99" s="8"/>
    </row>
    <row r="100" spans="1:11" ht="51.75" hidden="1" customHeight="1" outlineLevel="1">
      <c r="C100" s="696"/>
      <c r="D100" s="712"/>
      <c r="E100" s="97" t="s">
        <v>318</v>
      </c>
      <c r="F100" s="760"/>
      <c r="G100" s="761"/>
      <c r="H100" s="762"/>
      <c r="J100" s="104" t="s">
        <v>333</v>
      </c>
      <c r="K100" s="8"/>
    </row>
    <row r="101" spans="1:11" ht="25.5" hidden="1" outlineLevel="1">
      <c r="C101" s="696"/>
      <c r="D101" s="712"/>
      <c r="E101" s="97" t="s">
        <v>18</v>
      </c>
      <c r="F101" s="763"/>
      <c r="G101" s="764"/>
      <c r="H101" s="765"/>
      <c r="J101" s="104" t="s">
        <v>36</v>
      </c>
      <c r="K101" s="8"/>
    </row>
    <row r="102" spans="1:11" ht="25.5" hidden="1" outlineLevel="1">
      <c r="C102" s="696"/>
      <c r="D102" s="712"/>
      <c r="E102" s="97" t="s">
        <v>37</v>
      </c>
      <c r="F102" s="763"/>
      <c r="G102" s="764"/>
      <c r="H102" s="765"/>
      <c r="J102" s="104" t="s">
        <v>33</v>
      </c>
      <c r="K102" s="8"/>
    </row>
    <row r="103" spans="1:11" ht="25.5" hidden="1" outlineLevel="1">
      <c r="C103" s="696"/>
      <c r="D103" s="769"/>
      <c r="E103" s="98" t="s">
        <v>322</v>
      </c>
      <c r="F103" s="719"/>
      <c r="G103" s="720"/>
      <c r="H103" s="721"/>
      <c r="J103" s="104" t="s">
        <v>38</v>
      </c>
      <c r="K103" s="8"/>
    </row>
    <row r="104" spans="1:11" ht="25.5" collapsed="1">
      <c r="A104" s="8"/>
      <c r="B104" s="343" t="s">
        <v>725</v>
      </c>
      <c r="C104" s="343"/>
      <c r="D104" s="343"/>
      <c r="E104" s="343"/>
      <c r="F104" s="343"/>
      <c r="G104" s="343"/>
      <c r="H104" s="343"/>
    </row>
    <row r="105" spans="1:11" ht="40.5" hidden="1" outlineLevel="1">
      <c r="C105" s="695" t="s">
        <v>728</v>
      </c>
      <c r="D105" s="697" t="s">
        <v>30</v>
      </c>
      <c r="E105" s="698"/>
      <c r="F105" s="9"/>
      <c r="J105" s="103" t="s">
        <v>579</v>
      </c>
    </row>
    <row r="106" spans="1:11" ht="25.5" hidden="1" outlineLevel="1">
      <c r="C106" s="696"/>
      <c r="D106" s="712" t="s">
        <v>31</v>
      </c>
      <c r="E106" s="97" t="s">
        <v>32</v>
      </c>
      <c r="F106" s="766"/>
      <c r="G106" s="767"/>
      <c r="H106" s="768"/>
      <c r="J106" s="104" t="s">
        <v>33</v>
      </c>
      <c r="K106" s="8"/>
    </row>
    <row r="107" spans="1:11" ht="25.5" hidden="1" outlineLevel="1">
      <c r="C107" s="696"/>
      <c r="D107" s="712"/>
      <c r="E107" s="97" t="s">
        <v>320</v>
      </c>
      <c r="F107" s="763"/>
      <c r="G107" s="764"/>
      <c r="H107" s="765"/>
      <c r="J107" s="104" t="s">
        <v>33</v>
      </c>
      <c r="K107" s="8"/>
    </row>
    <row r="108" spans="1:11" ht="25.5" hidden="1" outlineLevel="1">
      <c r="C108" s="696"/>
      <c r="D108" s="712"/>
      <c r="E108" s="97" t="s">
        <v>321</v>
      </c>
      <c r="F108" s="763"/>
      <c r="G108" s="764"/>
      <c r="H108" s="765"/>
      <c r="J108" s="104" t="s">
        <v>34</v>
      </c>
      <c r="K108" s="8"/>
    </row>
    <row r="109" spans="1:11" ht="25.5" hidden="1" outlineLevel="1">
      <c r="C109" s="696"/>
      <c r="D109" s="712"/>
      <c r="E109" s="97" t="s">
        <v>319</v>
      </c>
      <c r="F109" s="719"/>
      <c r="G109" s="720"/>
      <c r="H109" s="721"/>
      <c r="J109" s="104"/>
      <c r="K109" s="8"/>
    </row>
    <row r="110" spans="1:11" ht="25.5" hidden="1" outlineLevel="1">
      <c r="C110" s="696"/>
      <c r="D110" s="712" t="s">
        <v>35</v>
      </c>
      <c r="E110" s="97" t="s">
        <v>17</v>
      </c>
      <c r="F110" s="713"/>
      <c r="G110" s="714"/>
      <c r="H110" s="715"/>
      <c r="J110" s="178" t="s">
        <v>567</v>
      </c>
      <c r="K110" s="8"/>
    </row>
    <row r="111" spans="1:11" ht="51.75" hidden="1" customHeight="1" outlineLevel="1">
      <c r="C111" s="696"/>
      <c r="D111" s="712"/>
      <c r="E111" s="97" t="s">
        <v>318</v>
      </c>
      <c r="F111" s="760"/>
      <c r="G111" s="761"/>
      <c r="H111" s="762"/>
      <c r="J111" s="104" t="s">
        <v>333</v>
      </c>
      <c r="K111" s="8"/>
    </row>
    <row r="112" spans="1:11" ht="25.5" hidden="1" outlineLevel="1">
      <c r="C112" s="696"/>
      <c r="D112" s="712"/>
      <c r="E112" s="97" t="s">
        <v>18</v>
      </c>
      <c r="F112" s="763"/>
      <c r="G112" s="764"/>
      <c r="H112" s="765"/>
      <c r="J112" s="104" t="s">
        <v>36</v>
      </c>
      <c r="K112" s="8"/>
    </row>
    <row r="113" spans="1:11" ht="25.5" hidden="1" outlineLevel="1">
      <c r="C113" s="696"/>
      <c r="D113" s="712"/>
      <c r="E113" s="97" t="s">
        <v>37</v>
      </c>
      <c r="F113" s="763"/>
      <c r="G113" s="764"/>
      <c r="H113" s="765"/>
      <c r="J113" s="104" t="s">
        <v>33</v>
      </c>
      <c r="K113" s="8"/>
    </row>
    <row r="114" spans="1:11" ht="25.5" hidden="1" outlineLevel="1">
      <c r="C114" s="696"/>
      <c r="D114" s="769"/>
      <c r="E114" s="98" t="s">
        <v>322</v>
      </c>
      <c r="F114" s="719"/>
      <c r="G114" s="720"/>
      <c r="H114" s="721"/>
      <c r="J114" s="104" t="s">
        <v>38</v>
      </c>
      <c r="K114" s="8"/>
    </row>
    <row r="115" spans="1:11" ht="25.5" collapsed="1">
      <c r="A115" s="8"/>
      <c r="B115" s="343" t="s">
        <v>726</v>
      </c>
      <c r="C115" s="343"/>
      <c r="D115" s="343"/>
      <c r="E115" s="343"/>
      <c r="F115" s="343"/>
      <c r="G115" s="343"/>
      <c r="H115" s="343"/>
    </row>
    <row r="116" spans="1:11" ht="40.5" hidden="1" outlineLevel="1">
      <c r="C116" s="695" t="s">
        <v>729</v>
      </c>
      <c r="D116" s="697" t="s">
        <v>30</v>
      </c>
      <c r="E116" s="698"/>
      <c r="F116" s="9"/>
      <c r="J116" s="103" t="s">
        <v>579</v>
      </c>
    </row>
    <row r="117" spans="1:11" ht="25.5" hidden="1" outlineLevel="1">
      <c r="C117" s="696"/>
      <c r="D117" s="712" t="s">
        <v>31</v>
      </c>
      <c r="E117" s="97" t="s">
        <v>32</v>
      </c>
      <c r="F117" s="766"/>
      <c r="G117" s="767"/>
      <c r="H117" s="768"/>
      <c r="J117" s="104" t="s">
        <v>33</v>
      </c>
      <c r="K117" s="8"/>
    </row>
    <row r="118" spans="1:11" ht="25.5" hidden="1" outlineLevel="1">
      <c r="C118" s="696"/>
      <c r="D118" s="712"/>
      <c r="E118" s="97" t="s">
        <v>320</v>
      </c>
      <c r="F118" s="763"/>
      <c r="G118" s="764"/>
      <c r="H118" s="765"/>
      <c r="J118" s="104" t="s">
        <v>33</v>
      </c>
      <c r="K118" s="8"/>
    </row>
    <row r="119" spans="1:11" ht="25.5" hidden="1" outlineLevel="1">
      <c r="C119" s="696"/>
      <c r="D119" s="712"/>
      <c r="E119" s="97" t="s">
        <v>321</v>
      </c>
      <c r="F119" s="763"/>
      <c r="G119" s="764"/>
      <c r="H119" s="765"/>
      <c r="J119" s="104" t="s">
        <v>34</v>
      </c>
      <c r="K119" s="8"/>
    </row>
    <row r="120" spans="1:11" ht="25.5" hidden="1" outlineLevel="1">
      <c r="C120" s="696"/>
      <c r="D120" s="712"/>
      <c r="E120" s="97" t="s">
        <v>319</v>
      </c>
      <c r="F120" s="719"/>
      <c r="G120" s="720"/>
      <c r="H120" s="721"/>
      <c r="J120" s="104"/>
      <c r="K120" s="8"/>
    </row>
    <row r="121" spans="1:11" ht="25.5" hidden="1" outlineLevel="1">
      <c r="C121" s="696"/>
      <c r="D121" s="712" t="s">
        <v>35</v>
      </c>
      <c r="E121" s="97" t="s">
        <v>17</v>
      </c>
      <c r="F121" s="713"/>
      <c r="G121" s="714"/>
      <c r="H121" s="715"/>
      <c r="J121" s="178" t="s">
        <v>567</v>
      </c>
      <c r="K121" s="8"/>
    </row>
    <row r="122" spans="1:11" ht="51.75" hidden="1" customHeight="1" outlineLevel="1">
      <c r="C122" s="696"/>
      <c r="D122" s="712"/>
      <c r="E122" s="97" t="s">
        <v>318</v>
      </c>
      <c r="F122" s="760"/>
      <c r="G122" s="761"/>
      <c r="H122" s="762"/>
      <c r="J122" s="104" t="s">
        <v>333</v>
      </c>
      <c r="K122" s="8"/>
    </row>
    <row r="123" spans="1:11" ht="25.5" hidden="1" outlineLevel="1">
      <c r="C123" s="696"/>
      <c r="D123" s="712"/>
      <c r="E123" s="97" t="s">
        <v>18</v>
      </c>
      <c r="F123" s="763"/>
      <c r="G123" s="764"/>
      <c r="H123" s="765"/>
      <c r="J123" s="104" t="s">
        <v>36</v>
      </c>
      <c r="K123" s="8"/>
    </row>
    <row r="124" spans="1:11" ht="25.5" hidden="1" outlineLevel="1">
      <c r="C124" s="696"/>
      <c r="D124" s="712"/>
      <c r="E124" s="97" t="s">
        <v>37</v>
      </c>
      <c r="F124" s="763"/>
      <c r="G124" s="764"/>
      <c r="H124" s="765"/>
      <c r="J124" s="104" t="s">
        <v>33</v>
      </c>
      <c r="K124" s="8"/>
    </row>
    <row r="125" spans="1:11" ht="25.5" hidden="1" outlineLevel="1">
      <c r="C125" s="696"/>
      <c r="D125" s="769"/>
      <c r="E125" s="98" t="s">
        <v>322</v>
      </c>
      <c r="F125" s="719"/>
      <c r="G125" s="720"/>
      <c r="H125" s="721"/>
      <c r="J125" s="104" t="s">
        <v>38</v>
      </c>
      <c r="K125" s="8"/>
    </row>
    <row r="126" spans="1:11" s="108" customFormat="1" ht="25.5" customHeight="1" collapsed="1">
      <c r="B126" s="343" t="s">
        <v>727</v>
      </c>
      <c r="C126" s="343"/>
      <c r="D126" s="343"/>
      <c r="E126" s="343"/>
      <c r="F126" s="343"/>
      <c r="G126" s="343"/>
      <c r="H126" s="343"/>
      <c r="I126" s="109"/>
    </row>
    <row r="127" spans="1:11">
      <c r="C127" s="462" t="s">
        <v>335</v>
      </c>
      <c r="D127" s="463"/>
      <c r="E127" s="463"/>
      <c r="F127" s="770" t="s">
        <v>334</v>
      </c>
      <c r="G127" s="770"/>
      <c r="H127" s="770"/>
      <c r="I127" s="96"/>
      <c r="J127" s="32" t="s">
        <v>348</v>
      </c>
    </row>
    <row r="128" spans="1:11" ht="25.5">
      <c r="C128" s="695" t="s">
        <v>40</v>
      </c>
      <c r="D128" s="697" t="s">
        <v>41</v>
      </c>
      <c r="E128" s="698"/>
      <c r="F128" s="699" t="s">
        <v>811</v>
      </c>
      <c r="G128" s="700"/>
      <c r="H128" s="701"/>
      <c r="J128" s="106" t="s">
        <v>43</v>
      </c>
      <c r="K128" s="8"/>
    </row>
    <row r="129" spans="1:11" ht="25.5">
      <c r="C129" s="696"/>
      <c r="D129" s="702" t="s">
        <v>44</v>
      </c>
      <c r="E129" s="703"/>
      <c r="F129" s="699" t="s">
        <v>812</v>
      </c>
      <c r="G129" s="700"/>
      <c r="H129" s="701"/>
      <c r="J129" s="104" t="s">
        <v>45</v>
      </c>
      <c r="K129" s="8"/>
    </row>
    <row r="130" spans="1:11" ht="25.5">
      <c r="C130" s="696"/>
      <c r="D130" s="702" t="s">
        <v>46</v>
      </c>
      <c r="E130" s="703"/>
      <c r="F130" s="704" t="s">
        <v>642</v>
      </c>
      <c r="G130" s="705"/>
      <c r="H130" s="706"/>
      <c r="J130" s="104"/>
      <c r="K130" s="8"/>
    </row>
    <row r="131" spans="1:11" ht="25.5">
      <c r="C131" s="696"/>
      <c r="D131" s="702" t="s">
        <v>47</v>
      </c>
      <c r="E131" s="703"/>
      <c r="F131" s="704" t="s">
        <v>643</v>
      </c>
      <c r="G131" s="705"/>
      <c r="H131" s="706"/>
      <c r="J131" s="104"/>
      <c r="K131" s="8"/>
    </row>
    <row r="132" spans="1:11" ht="25.5">
      <c r="C132" s="696"/>
      <c r="D132" s="702" t="s">
        <v>48</v>
      </c>
      <c r="E132" s="703"/>
      <c r="F132" s="704" t="s">
        <v>644</v>
      </c>
      <c r="G132" s="705"/>
      <c r="H132" s="706"/>
      <c r="J132" s="104"/>
      <c r="K132" s="8"/>
    </row>
    <row r="133" spans="1:11" ht="25.5">
      <c r="C133" s="696"/>
      <c r="D133" s="702" t="s">
        <v>49</v>
      </c>
      <c r="E133" s="703"/>
      <c r="F133" s="704" t="s">
        <v>645</v>
      </c>
      <c r="G133" s="705"/>
      <c r="H133" s="706"/>
      <c r="J133" s="104"/>
      <c r="K133" s="8"/>
    </row>
    <row r="134" spans="1:11" ht="25.5">
      <c r="C134" s="696"/>
      <c r="D134" s="702" t="s">
        <v>50</v>
      </c>
      <c r="E134" s="703"/>
      <c r="F134" s="704" t="s">
        <v>646</v>
      </c>
      <c r="G134" s="705"/>
      <c r="H134" s="706"/>
      <c r="J134" s="104"/>
      <c r="K134" s="8"/>
    </row>
    <row r="135" spans="1:11" ht="25.5">
      <c r="C135" s="696"/>
      <c r="D135" s="707" t="s">
        <v>51</v>
      </c>
      <c r="E135" s="708"/>
      <c r="F135" s="709" t="s">
        <v>647</v>
      </c>
      <c r="G135" s="710"/>
      <c r="H135" s="711"/>
      <c r="J135" s="104"/>
      <c r="K135" s="8"/>
    </row>
    <row r="136" spans="1:11" ht="9.75" customHeight="1">
      <c r="A136" s="8"/>
      <c r="B136" s="343"/>
      <c r="C136" s="343"/>
      <c r="D136" s="343"/>
      <c r="E136" s="343"/>
      <c r="F136" s="343"/>
      <c r="G136" s="343"/>
      <c r="H136" s="343"/>
    </row>
    <row r="137" spans="1:11" ht="25.5" hidden="1" outlineLevel="1">
      <c r="C137" s="695" t="s">
        <v>52</v>
      </c>
      <c r="D137" s="697" t="s">
        <v>41</v>
      </c>
      <c r="E137" s="698"/>
      <c r="F137" s="699"/>
      <c r="G137" s="700"/>
      <c r="H137" s="701"/>
      <c r="J137" s="106" t="s">
        <v>43</v>
      </c>
      <c r="K137" s="8"/>
    </row>
    <row r="138" spans="1:11" ht="25.5" hidden="1" outlineLevel="1">
      <c r="C138" s="696"/>
      <c r="D138" s="702" t="s">
        <v>44</v>
      </c>
      <c r="E138" s="703"/>
      <c r="F138" s="699"/>
      <c r="G138" s="700"/>
      <c r="H138" s="701"/>
      <c r="J138" s="104" t="s">
        <v>45</v>
      </c>
      <c r="K138" s="8"/>
    </row>
    <row r="139" spans="1:11" ht="25.5" hidden="1" outlineLevel="1">
      <c r="C139" s="696"/>
      <c r="D139" s="702" t="s">
        <v>46</v>
      </c>
      <c r="E139" s="703"/>
      <c r="F139" s="704"/>
      <c r="G139" s="705"/>
      <c r="H139" s="706"/>
      <c r="J139" s="104"/>
      <c r="K139" s="8"/>
    </row>
    <row r="140" spans="1:11" ht="25.5" hidden="1" outlineLevel="1">
      <c r="C140" s="696"/>
      <c r="D140" s="702" t="s">
        <v>47</v>
      </c>
      <c r="E140" s="703"/>
      <c r="F140" s="704"/>
      <c r="G140" s="705"/>
      <c r="H140" s="706"/>
      <c r="J140" s="104"/>
      <c r="K140" s="8"/>
    </row>
    <row r="141" spans="1:11" ht="25.5" hidden="1" outlineLevel="1">
      <c r="C141" s="696"/>
      <c r="D141" s="702" t="s">
        <v>48</v>
      </c>
      <c r="E141" s="703"/>
      <c r="F141" s="704"/>
      <c r="G141" s="705"/>
      <c r="H141" s="706"/>
      <c r="J141" s="104"/>
      <c r="K141" s="8"/>
    </row>
    <row r="142" spans="1:11" ht="25.5" hidden="1" outlineLevel="1">
      <c r="C142" s="696"/>
      <c r="D142" s="702" t="s">
        <v>49</v>
      </c>
      <c r="E142" s="703"/>
      <c r="F142" s="704"/>
      <c r="G142" s="705"/>
      <c r="H142" s="706"/>
      <c r="J142" s="104"/>
      <c r="K142" s="8"/>
    </row>
    <row r="143" spans="1:11" ht="25.5" hidden="1" outlineLevel="1">
      <c r="C143" s="696"/>
      <c r="D143" s="702" t="s">
        <v>50</v>
      </c>
      <c r="E143" s="703"/>
      <c r="F143" s="704"/>
      <c r="G143" s="705"/>
      <c r="H143" s="706"/>
      <c r="J143" s="104"/>
      <c r="K143" s="8"/>
    </row>
    <row r="144" spans="1:11" ht="25.5" hidden="1" outlineLevel="1">
      <c r="C144" s="696"/>
      <c r="D144" s="707" t="s">
        <v>51</v>
      </c>
      <c r="E144" s="708"/>
      <c r="F144" s="709"/>
      <c r="G144" s="710"/>
      <c r="H144" s="711"/>
      <c r="J144" s="104"/>
      <c r="K144" s="8"/>
    </row>
    <row r="145" spans="1:11" ht="25.5" collapsed="1">
      <c r="A145" s="8"/>
      <c r="B145" s="343" t="s">
        <v>725</v>
      </c>
      <c r="C145" s="343"/>
      <c r="D145" s="343"/>
      <c r="E145" s="343"/>
      <c r="F145" s="343"/>
      <c r="G145" s="343"/>
      <c r="H145" s="343"/>
    </row>
    <row r="146" spans="1:11" ht="25.5" hidden="1" outlineLevel="1">
      <c r="C146" s="695" t="s">
        <v>730</v>
      </c>
      <c r="D146" s="697" t="s">
        <v>41</v>
      </c>
      <c r="E146" s="698"/>
      <c r="F146" s="699"/>
      <c r="G146" s="700"/>
      <c r="H146" s="701"/>
      <c r="J146" s="106" t="s">
        <v>43</v>
      </c>
      <c r="K146" s="8"/>
    </row>
    <row r="147" spans="1:11" ht="25.5" hidden="1" outlineLevel="1">
      <c r="C147" s="696"/>
      <c r="D147" s="702" t="s">
        <v>44</v>
      </c>
      <c r="E147" s="703"/>
      <c r="F147" s="699"/>
      <c r="G147" s="700"/>
      <c r="H147" s="701"/>
      <c r="J147" s="104" t="s">
        <v>45</v>
      </c>
      <c r="K147" s="8"/>
    </row>
    <row r="148" spans="1:11" ht="25.5" hidden="1" outlineLevel="1">
      <c r="C148" s="696"/>
      <c r="D148" s="702" t="s">
        <v>46</v>
      </c>
      <c r="E148" s="703"/>
      <c r="F148" s="704"/>
      <c r="G148" s="705"/>
      <c r="H148" s="706"/>
      <c r="J148" s="104"/>
      <c r="K148" s="8"/>
    </row>
    <row r="149" spans="1:11" ht="25.5" hidden="1" outlineLevel="1">
      <c r="C149" s="696"/>
      <c r="D149" s="702" t="s">
        <v>47</v>
      </c>
      <c r="E149" s="703"/>
      <c r="F149" s="704"/>
      <c r="G149" s="705"/>
      <c r="H149" s="706"/>
      <c r="J149" s="104"/>
      <c r="K149" s="8"/>
    </row>
    <row r="150" spans="1:11" ht="25.5" hidden="1" outlineLevel="1">
      <c r="C150" s="696"/>
      <c r="D150" s="702" t="s">
        <v>48</v>
      </c>
      <c r="E150" s="703"/>
      <c r="F150" s="704"/>
      <c r="G150" s="705"/>
      <c r="H150" s="706"/>
      <c r="J150" s="104"/>
      <c r="K150" s="8"/>
    </row>
    <row r="151" spans="1:11" ht="25.5" hidden="1" outlineLevel="1">
      <c r="C151" s="696"/>
      <c r="D151" s="702" t="s">
        <v>49</v>
      </c>
      <c r="E151" s="703"/>
      <c r="F151" s="704"/>
      <c r="G151" s="705"/>
      <c r="H151" s="706"/>
      <c r="J151" s="104"/>
      <c r="K151" s="8"/>
    </row>
    <row r="152" spans="1:11" ht="25.5" hidden="1" outlineLevel="1">
      <c r="C152" s="696"/>
      <c r="D152" s="702" t="s">
        <v>50</v>
      </c>
      <c r="E152" s="703"/>
      <c r="F152" s="704"/>
      <c r="G152" s="705"/>
      <c r="H152" s="706"/>
      <c r="J152" s="104"/>
      <c r="K152" s="8"/>
    </row>
    <row r="153" spans="1:11" ht="25.5" hidden="1" outlineLevel="1">
      <c r="C153" s="696"/>
      <c r="D153" s="707" t="s">
        <v>51</v>
      </c>
      <c r="E153" s="708"/>
      <c r="F153" s="709"/>
      <c r="G153" s="710"/>
      <c r="H153" s="711"/>
      <c r="J153" s="104"/>
      <c r="K153" s="8"/>
    </row>
    <row r="154" spans="1:11" ht="25.5" collapsed="1">
      <c r="A154" s="8"/>
      <c r="B154" s="343" t="s">
        <v>726</v>
      </c>
      <c r="C154" s="343"/>
      <c r="D154" s="343"/>
      <c r="E154" s="343"/>
      <c r="F154" s="343"/>
      <c r="G154" s="343"/>
      <c r="H154" s="343"/>
    </row>
    <row r="155" spans="1:11" ht="25.5" hidden="1" outlineLevel="1">
      <c r="C155" s="695" t="s">
        <v>731</v>
      </c>
      <c r="D155" s="697" t="s">
        <v>41</v>
      </c>
      <c r="E155" s="698"/>
      <c r="F155" s="699"/>
      <c r="G155" s="700"/>
      <c r="H155" s="701"/>
      <c r="J155" s="106" t="s">
        <v>43</v>
      </c>
      <c r="K155" s="8"/>
    </row>
    <row r="156" spans="1:11" ht="25.5" hidden="1" outlineLevel="1">
      <c r="C156" s="696"/>
      <c r="D156" s="702" t="s">
        <v>44</v>
      </c>
      <c r="E156" s="703"/>
      <c r="F156" s="699"/>
      <c r="G156" s="700"/>
      <c r="H156" s="701"/>
      <c r="J156" s="104" t="s">
        <v>45</v>
      </c>
      <c r="K156" s="8"/>
    </row>
    <row r="157" spans="1:11" ht="25.5" hidden="1" outlineLevel="1">
      <c r="C157" s="696"/>
      <c r="D157" s="702" t="s">
        <v>46</v>
      </c>
      <c r="E157" s="703"/>
      <c r="F157" s="704"/>
      <c r="G157" s="705"/>
      <c r="H157" s="706"/>
      <c r="J157" s="104"/>
      <c r="K157" s="8"/>
    </row>
    <row r="158" spans="1:11" ht="25.5" hidden="1" outlineLevel="1">
      <c r="C158" s="696"/>
      <c r="D158" s="702" t="s">
        <v>47</v>
      </c>
      <c r="E158" s="703"/>
      <c r="F158" s="704"/>
      <c r="G158" s="705"/>
      <c r="H158" s="706"/>
      <c r="J158" s="104"/>
      <c r="K158" s="8"/>
    </row>
    <row r="159" spans="1:11" ht="25.5" hidden="1" outlineLevel="1">
      <c r="C159" s="696"/>
      <c r="D159" s="702" t="s">
        <v>48</v>
      </c>
      <c r="E159" s="703"/>
      <c r="F159" s="704"/>
      <c r="G159" s="705"/>
      <c r="H159" s="706"/>
      <c r="J159" s="104"/>
      <c r="K159" s="8"/>
    </row>
    <row r="160" spans="1:11" ht="25.5" hidden="1" outlineLevel="1">
      <c r="C160" s="696"/>
      <c r="D160" s="702" t="s">
        <v>49</v>
      </c>
      <c r="E160" s="703"/>
      <c r="F160" s="704"/>
      <c r="G160" s="705"/>
      <c r="H160" s="706"/>
      <c r="J160" s="104"/>
      <c r="K160" s="8"/>
    </row>
    <row r="161" spans="2:11" ht="25.5" hidden="1" outlineLevel="1">
      <c r="C161" s="696"/>
      <c r="D161" s="702" t="s">
        <v>50</v>
      </c>
      <c r="E161" s="703"/>
      <c r="F161" s="704"/>
      <c r="G161" s="705"/>
      <c r="H161" s="706"/>
      <c r="J161" s="104"/>
      <c r="K161" s="8"/>
    </row>
    <row r="162" spans="2:11" ht="25.5" hidden="1" outlineLevel="1">
      <c r="C162" s="696"/>
      <c r="D162" s="707" t="s">
        <v>51</v>
      </c>
      <c r="E162" s="708"/>
      <c r="F162" s="709"/>
      <c r="G162" s="710"/>
      <c r="H162" s="711"/>
      <c r="J162" s="104"/>
      <c r="K162" s="8"/>
    </row>
    <row r="163" spans="2:11" s="1" customFormat="1" ht="25.5" customHeight="1" collapsed="1">
      <c r="B163" s="343" t="s">
        <v>727</v>
      </c>
      <c r="C163" s="343"/>
      <c r="D163" s="343"/>
      <c r="E163" s="343"/>
      <c r="F163" s="343"/>
      <c r="G163" s="343"/>
      <c r="H163" s="343"/>
      <c r="I163" s="343"/>
    </row>
    <row r="164" spans="2:11">
      <c r="C164" s="725" t="s">
        <v>312</v>
      </c>
      <c r="D164" s="726"/>
      <c r="E164" s="726"/>
      <c r="F164" s="735"/>
      <c r="G164" s="736"/>
      <c r="H164" s="736"/>
      <c r="I164" s="96"/>
      <c r="J164" s="32" t="s">
        <v>348</v>
      </c>
    </row>
    <row r="165" spans="2:11" ht="25.5">
      <c r="C165" s="695" t="s">
        <v>520</v>
      </c>
      <c r="D165" s="697" t="s">
        <v>53</v>
      </c>
      <c r="E165" s="698"/>
      <c r="F165" s="31" t="s">
        <v>507</v>
      </c>
      <c r="G165" s="727"/>
      <c r="H165" s="728"/>
      <c r="J165" s="106" t="s">
        <v>54</v>
      </c>
      <c r="K165" s="8"/>
    </row>
    <row r="166" spans="2:11" ht="25.5">
      <c r="C166" s="696"/>
      <c r="D166" s="702" t="s">
        <v>55</v>
      </c>
      <c r="E166" s="703"/>
      <c r="F166" s="729" t="s">
        <v>508</v>
      </c>
      <c r="G166" s="730"/>
      <c r="H166" s="731"/>
      <c r="J166" s="104" t="s">
        <v>623</v>
      </c>
      <c r="K166" s="8"/>
    </row>
    <row r="167" spans="2:11" ht="25.5">
      <c r="C167" s="696"/>
      <c r="D167" s="702" t="s">
        <v>55</v>
      </c>
      <c r="E167" s="703"/>
      <c r="F167" s="729"/>
      <c r="G167" s="730"/>
      <c r="H167" s="731"/>
      <c r="J167" s="104" t="s">
        <v>56</v>
      </c>
      <c r="K167" s="8"/>
    </row>
    <row r="168" spans="2:11" ht="25.5">
      <c r="C168" s="696"/>
      <c r="D168" s="707" t="s">
        <v>55</v>
      </c>
      <c r="E168" s="708"/>
      <c r="F168" s="732"/>
      <c r="G168" s="733"/>
      <c r="H168" s="734"/>
      <c r="J168" s="104" t="s">
        <v>56</v>
      </c>
      <c r="K168" s="8"/>
    </row>
    <row r="169" spans="2:11" s="1" customFormat="1" ht="9.75" customHeight="1">
      <c r="F169" s="740" t="s">
        <v>337</v>
      </c>
      <c r="G169" s="740"/>
      <c r="H169" s="740"/>
    </row>
    <row r="170" spans="2:11">
      <c r="C170" s="725" t="s">
        <v>313</v>
      </c>
      <c r="D170" s="726"/>
      <c r="E170" s="726"/>
      <c r="F170" s="741"/>
      <c r="G170" s="741"/>
      <c r="H170" s="741"/>
      <c r="I170" s="96"/>
      <c r="J170" s="32" t="s">
        <v>348</v>
      </c>
    </row>
    <row r="171" spans="2:11" ht="25.5">
      <c r="C171" s="696"/>
      <c r="D171" s="697" t="s">
        <v>317</v>
      </c>
      <c r="E171" s="698"/>
      <c r="F171" s="31" t="s">
        <v>891</v>
      </c>
      <c r="G171" s="126"/>
      <c r="H171" s="127"/>
      <c r="J171" s="106" t="s">
        <v>57</v>
      </c>
      <c r="K171" s="8"/>
    </row>
    <row r="172" spans="2:11" ht="25.5">
      <c r="C172" s="696"/>
      <c r="D172" s="702" t="s">
        <v>624</v>
      </c>
      <c r="E172" s="703"/>
      <c r="F172" s="225" t="s">
        <v>509</v>
      </c>
      <c r="G172" s="744" t="s">
        <v>324</v>
      </c>
      <c r="H172" s="745"/>
      <c r="J172" s="178"/>
      <c r="K172" s="8"/>
    </row>
    <row r="173" spans="2:11" ht="25.5">
      <c r="C173" s="696"/>
      <c r="D173" s="707" t="s">
        <v>58</v>
      </c>
      <c r="E173" s="708"/>
      <c r="F173" s="596" t="s">
        <v>610</v>
      </c>
      <c r="G173" s="742"/>
      <c r="H173" s="743"/>
      <c r="J173" s="104" t="s">
        <v>582</v>
      </c>
      <c r="K173" s="8"/>
    </row>
    <row r="174" spans="2:11" s="33" customFormat="1" ht="9.75" customHeight="1">
      <c r="F174" s="754" t="s">
        <v>337</v>
      </c>
      <c r="G174" s="754"/>
      <c r="H174" s="754"/>
    </row>
    <row r="175" spans="2:11">
      <c r="C175" s="725" t="s">
        <v>325</v>
      </c>
      <c r="D175" s="726"/>
      <c r="E175" s="726"/>
      <c r="F175" s="755" t="s">
        <v>337</v>
      </c>
      <c r="G175" s="755"/>
      <c r="H175" s="755"/>
      <c r="J175" s="32" t="s">
        <v>348</v>
      </c>
    </row>
    <row r="176" spans="2:11" ht="25.5">
      <c r="C176" s="747" t="s">
        <v>326</v>
      </c>
      <c r="D176" s="697" t="s">
        <v>327</v>
      </c>
      <c r="E176" s="698"/>
      <c r="F176" s="748" t="s">
        <v>510</v>
      </c>
      <c r="G176" s="749"/>
      <c r="H176" s="750"/>
      <c r="J176" s="106"/>
      <c r="K176" s="8"/>
    </row>
    <row r="177" spans="3:11" ht="25.5">
      <c r="C177" s="747"/>
      <c r="D177" s="702" t="s">
        <v>328</v>
      </c>
      <c r="E177" s="703"/>
      <c r="F177" s="751" t="s">
        <v>511</v>
      </c>
      <c r="G177" s="752"/>
      <c r="H177" s="753"/>
      <c r="J177" s="104"/>
      <c r="K177" s="8"/>
    </row>
    <row r="178" spans="3:11" ht="25.5">
      <c r="C178" s="747"/>
      <c r="D178" s="707" t="s">
        <v>329</v>
      </c>
      <c r="E178" s="708"/>
      <c r="F178" s="751" t="s">
        <v>512</v>
      </c>
      <c r="G178" s="752"/>
      <c r="H178" s="753"/>
      <c r="J178" s="104"/>
      <c r="K178" s="8"/>
    </row>
    <row r="179" spans="3:11" ht="25.5">
      <c r="C179" s="747"/>
      <c r="D179" s="707" t="s">
        <v>330</v>
      </c>
      <c r="E179" s="708"/>
      <c r="F179" s="757" t="s">
        <v>513</v>
      </c>
      <c r="G179" s="758"/>
      <c r="H179" s="759"/>
      <c r="I179" s="257"/>
      <c r="J179" s="178" t="s">
        <v>567</v>
      </c>
      <c r="K179" s="8"/>
    </row>
    <row r="180" spans="3:11" ht="25.5">
      <c r="C180" s="756"/>
      <c r="D180" s="702" t="s">
        <v>331</v>
      </c>
      <c r="E180" s="703"/>
      <c r="F180" s="737" t="s">
        <v>514</v>
      </c>
      <c r="G180" s="738"/>
      <c r="H180" s="739"/>
      <c r="I180" s="257"/>
      <c r="J180" s="119" t="s">
        <v>333</v>
      </c>
      <c r="K180" s="8"/>
    </row>
    <row r="181" spans="3:11" ht="25.5">
      <c r="C181" s="746" t="s">
        <v>332</v>
      </c>
      <c r="D181" s="697" t="s">
        <v>327</v>
      </c>
      <c r="E181" s="698"/>
      <c r="F181" s="748" t="s">
        <v>515</v>
      </c>
      <c r="G181" s="749"/>
      <c r="H181" s="750"/>
      <c r="J181" s="106"/>
      <c r="K181" s="8"/>
    </row>
    <row r="182" spans="3:11" ht="25.5">
      <c r="C182" s="747"/>
      <c r="D182" s="702" t="s">
        <v>328</v>
      </c>
      <c r="E182" s="703"/>
      <c r="F182" s="751" t="s">
        <v>516</v>
      </c>
      <c r="G182" s="752"/>
      <c r="H182" s="753"/>
      <c r="J182" s="104"/>
      <c r="K182" s="8"/>
    </row>
    <row r="183" spans="3:11" ht="25.5">
      <c r="C183" s="747"/>
      <c r="D183" s="707" t="s">
        <v>329</v>
      </c>
      <c r="E183" s="708"/>
      <c r="F183" s="751" t="s">
        <v>517</v>
      </c>
      <c r="G183" s="752"/>
      <c r="H183" s="753"/>
      <c r="J183" s="104"/>
      <c r="K183" s="8"/>
    </row>
    <row r="184" spans="3:11" ht="25.5">
      <c r="C184" s="747"/>
      <c r="D184" s="707" t="s">
        <v>330</v>
      </c>
      <c r="E184" s="708"/>
      <c r="F184" s="757" t="s">
        <v>518</v>
      </c>
      <c r="G184" s="758"/>
      <c r="H184" s="759"/>
      <c r="I184" s="257"/>
      <c r="J184" s="104" t="s">
        <v>603</v>
      </c>
      <c r="K184" s="8"/>
    </row>
    <row r="185" spans="3:11" ht="25.5">
      <c r="C185" s="747"/>
      <c r="D185" s="707" t="s">
        <v>331</v>
      </c>
      <c r="E185" s="708"/>
      <c r="F185" s="737" t="s">
        <v>519</v>
      </c>
      <c r="G185" s="738"/>
      <c r="H185" s="739"/>
      <c r="I185" s="257"/>
      <c r="J185" s="104" t="s">
        <v>333</v>
      </c>
      <c r="K185" s="8"/>
    </row>
  </sheetData>
  <sheetProtection sheet="1" formatRows="0" selectLockedCells="1"/>
  <dataConsolidate/>
  <mergeCells count="283">
    <mergeCell ref="C10:H10"/>
    <mergeCell ref="C11:C25"/>
    <mergeCell ref="D11:E11"/>
    <mergeCell ref="F11:G11"/>
    <mergeCell ref="D13:E13"/>
    <mergeCell ref="F13:G13"/>
    <mergeCell ref="D14:E14"/>
    <mergeCell ref="F14:G14"/>
    <mergeCell ref="F15:G15"/>
    <mergeCell ref="F16:G16"/>
    <mergeCell ref="F21:G21"/>
    <mergeCell ref="F22:G22"/>
    <mergeCell ref="F23:G23"/>
    <mergeCell ref="F18:G18"/>
    <mergeCell ref="F19:G19"/>
    <mergeCell ref="F20:G20"/>
    <mergeCell ref="F17:G17"/>
    <mergeCell ref="D17:E17"/>
    <mergeCell ref="D12:E12"/>
    <mergeCell ref="D24:E24"/>
    <mergeCell ref="F24:G24"/>
    <mergeCell ref="D25:E25"/>
    <mergeCell ref="F25:G25"/>
    <mergeCell ref="D22:D23"/>
    <mergeCell ref="C28:C39"/>
    <mergeCell ref="D31:D33"/>
    <mergeCell ref="F44:H44"/>
    <mergeCell ref="F45:H45"/>
    <mergeCell ref="D46:E46"/>
    <mergeCell ref="F35:H35"/>
    <mergeCell ref="C41:C51"/>
    <mergeCell ref="C53:C63"/>
    <mergeCell ref="F36:H36"/>
    <mergeCell ref="D41:E41"/>
    <mergeCell ref="D29:E29"/>
    <mergeCell ref="F29:H29"/>
    <mergeCell ref="D30:E30"/>
    <mergeCell ref="D51:E51"/>
    <mergeCell ref="F51:H51"/>
    <mergeCell ref="D28:E28"/>
    <mergeCell ref="D42:E42"/>
    <mergeCell ref="F42:H42"/>
    <mergeCell ref="D47:D49"/>
    <mergeCell ref="D53:E53"/>
    <mergeCell ref="F53:H53"/>
    <mergeCell ref="D54:E54"/>
    <mergeCell ref="F31:H31"/>
    <mergeCell ref="F32:H32"/>
    <mergeCell ref="F26:H26"/>
    <mergeCell ref="G27:H27"/>
    <mergeCell ref="F30:H30"/>
    <mergeCell ref="C77:E77"/>
    <mergeCell ref="F60:H60"/>
    <mergeCell ref="F61:H61"/>
    <mergeCell ref="D62:E62"/>
    <mergeCell ref="F62:H62"/>
    <mergeCell ref="D65:E65"/>
    <mergeCell ref="F65:H65"/>
    <mergeCell ref="D66:E66"/>
    <mergeCell ref="F66:H66"/>
    <mergeCell ref="D67:D69"/>
    <mergeCell ref="F67:H67"/>
    <mergeCell ref="F68:H68"/>
    <mergeCell ref="F69:H69"/>
    <mergeCell ref="D63:E63"/>
    <mergeCell ref="F63:H63"/>
    <mergeCell ref="D70:E70"/>
    <mergeCell ref="F70:H70"/>
    <mergeCell ref="C65:C75"/>
    <mergeCell ref="D50:E50"/>
    <mergeCell ref="F50:H50"/>
    <mergeCell ref="D43:D45"/>
    <mergeCell ref="F37:H37"/>
    <mergeCell ref="D55:D57"/>
    <mergeCell ref="F55:H55"/>
    <mergeCell ref="F56:H56"/>
    <mergeCell ref="F57:H57"/>
    <mergeCell ref="D58:E58"/>
    <mergeCell ref="F58:H58"/>
    <mergeCell ref="D59:D61"/>
    <mergeCell ref="F59:H59"/>
    <mergeCell ref="F47:H47"/>
    <mergeCell ref="F48:H48"/>
    <mergeCell ref="F49:H49"/>
    <mergeCell ref="F43:H43"/>
    <mergeCell ref="F54:H54"/>
    <mergeCell ref="F46:H46"/>
    <mergeCell ref="D38:E38"/>
    <mergeCell ref="F38:H38"/>
    <mergeCell ref="D39:E39"/>
    <mergeCell ref="F39:H39"/>
    <mergeCell ref="F33:H33"/>
    <mergeCell ref="D34:E34"/>
    <mergeCell ref="F34:H34"/>
    <mergeCell ref="D35:D37"/>
    <mergeCell ref="F96:H96"/>
    <mergeCell ref="F97:H97"/>
    <mergeCell ref="F98:H98"/>
    <mergeCell ref="D99:D103"/>
    <mergeCell ref="F99:H99"/>
    <mergeCell ref="F41:H41"/>
    <mergeCell ref="F87:H87"/>
    <mergeCell ref="D88:D92"/>
    <mergeCell ref="F88:H88"/>
    <mergeCell ref="F89:H89"/>
    <mergeCell ref="F90:H90"/>
    <mergeCell ref="F91:H91"/>
    <mergeCell ref="F92:H92"/>
    <mergeCell ref="F80:H80"/>
    <mergeCell ref="F81:H81"/>
    <mergeCell ref="C82:E82"/>
    <mergeCell ref="F82:H82"/>
    <mergeCell ref="C83:C92"/>
    <mergeCell ref="D83:E83"/>
    <mergeCell ref="D84:D87"/>
    <mergeCell ref="D129:E129"/>
    <mergeCell ref="F129:H129"/>
    <mergeCell ref="D121:D125"/>
    <mergeCell ref="F121:H121"/>
    <mergeCell ref="F122:H122"/>
    <mergeCell ref="F123:H123"/>
    <mergeCell ref="F124:H124"/>
    <mergeCell ref="F125:H125"/>
    <mergeCell ref="C105:C114"/>
    <mergeCell ref="C116:C125"/>
    <mergeCell ref="D116:E116"/>
    <mergeCell ref="F119:H119"/>
    <mergeCell ref="F120:H120"/>
    <mergeCell ref="F84:H84"/>
    <mergeCell ref="F85:H85"/>
    <mergeCell ref="F86:H86"/>
    <mergeCell ref="C78:C80"/>
    <mergeCell ref="F127:H127"/>
    <mergeCell ref="D128:E128"/>
    <mergeCell ref="F128:H128"/>
    <mergeCell ref="C94:C103"/>
    <mergeCell ref="D94:E94"/>
    <mergeCell ref="D95:D98"/>
    <mergeCell ref="F95:H95"/>
    <mergeCell ref="D78:E78"/>
    <mergeCell ref="F78:H78"/>
    <mergeCell ref="D79:E79"/>
    <mergeCell ref="F79:H79"/>
    <mergeCell ref="D80:E80"/>
    <mergeCell ref="D135:E135"/>
    <mergeCell ref="F135:H135"/>
    <mergeCell ref="D130:E130"/>
    <mergeCell ref="F130:H130"/>
    <mergeCell ref="D131:E131"/>
    <mergeCell ref="F100:H100"/>
    <mergeCell ref="F101:H101"/>
    <mergeCell ref="F102:H102"/>
    <mergeCell ref="F103:H103"/>
    <mergeCell ref="D105:E105"/>
    <mergeCell ref="D106:D109"/>
    <mergeCell ref="F106:H106"/>
    <mergeCell ref="F107:H107"/>
    <mergeCell ref="F108:H108"/>
    <mergeCell ref="F109:H109"/>
    <mergeCell ref="D110:D114"/>
    <mergeCell ref="F110:H110"/>
    <mergeCell ref="F111:H111"/>
    <mergeCell ref="F112:H112"/>
    <mergeCell ref="F113:H113"/>
    <mergeCell ref="F114:H114"/>
    <mergeCell ref="D117:D120"/>
    <mergeCell ref="F117:H117"/>
    <mergeCell ref="F118:H118"/>
    <mergeCell ref="C181:C185"/>
    <mergeCell ref="D181:E181"/>
    <mergeCell ref="F181:H181"/>
    <mergeCell ref="D182:E182"/>
    <mergeCell ref="F182:H182"/>
    <mergeCell ref="D183:E183"/>
    <mergeCell ref="F174:H174"/>
    <mergeCell ref="C175:E175"/>
    <mergeCell ref="F175:H175"/>
    <mergeCell ref="C176:C180"/>
    <mergeCell ref="D176:E176"/>
    <mergeCell ref="F176:H176"/>
    <mergeCell ref="D177:E177"/>
    <mergeCell ref="F177:H177"/>
    <mergeCell ref="D178:E178"/>
    <mergeCell ref="F178:H178"/>
    <mergeCell ref="F183:H183"/>
    <mergeCell ref="D184:E184"/>
    <mergeCell ref="F184:H184"/>
    <mergeCell ref="D185:E185"/>
    <mergeCell ref="F185:H185"/>
    <mergeCell ref="D179:E179"/>
    <mergeCell ref="F179:H179"/>
    <mergeCell ref="D180:E180"/>
    <mergeCell ref="F180:H180"/>
    <mergeCell ref="F169:H169"/>
    <mergeCell ref="C170:E170"/>
    <mergeCell ref="F170:H170"/>
    <mergeCell ref="C171:C173"/>
    <mergeCell ref="D171:E171"/>
    <mergeCell ref="D172:E172"/>
    <mergeCell ref="D173:E173"/>
    <mergeCell ref="G173:H173"/>
    <mergeCell ref="G172:H172"/>
    <mergeCell ref="F131:H131"/>
    <mergeCell ref="D132:E132"/>
    <mergeCell ref="F132:H132"/>
    <mergeCell ref="D133:E133"/>
    <mergeCell ref="C164:E164"/>
    <mergeCell ref="C165:C168"/>
    <mergeCell ref="D165:E165"/>
    <mergeCell ref="G165:H165"/>
    <mergeCell ref="D166:E166"/>
    <mergeCell ref="F166:H166"/>
    <mergeCell ref="D167:E167"/>
    <mergeCell ref="F167:H167"/>
    <mergeCell ref="D168:E168"/>
    <mergeCell ref="F168:H168"/>
    <mergeCell ref="F164:H164"/>
    <mergeCell ref="F133:H133"/>
    <mergeCell ref="D134:E134"/>
    <mergeCell ref="F134:H134"/>
    <mergeCell ref="D140:E140"/>
    <mergeCell ref="F140:H140"/>
    <mergeCell ref="D141:E141"/>
    <mergeCell ref="F141:H141"/>
    <mergeCell ref="D142:E142"/>
    <mergeCell ref="F142:H142"/>
    <mergeCell ref="D152:E152"/>
    <mergeCell ref="F152:H152"/>
    <mergeCell ref="D153:E153"/>
    <mergeCell ref="F153:H153"/>
    <mergeCell ref="C137:C144"/>
    <mergeCell ref="D137:E137"/>
    <mergeCell ref="F137:H137"/>
    <mergeCell ref="D71:D73"/>
    <mergeCell ref="F71:H71"/>
    <mergeCell ref="F72:H72"/>
    <mergeCell ref="F73:H73"/>
    <mergeCell ref="D74:E74"/>
    <mergeCell ref="F74:H74"/>
    <mergeCell ref="D75:E75"/>
    <mergeCell ref="F75:H75"/>
    <mergeCell ref="D138:E138"/>
    <mergeCell ref="F138:H138"/>
    <mergeCell ref="D139:E139"/>
    <mergeCell ref="F139:H139"/>
    <mergeCell ref="C128:C135"/>
    <mergeCell ref="D143:E143"/>
    <mergeCell ref="F143:H143"/>
    <mergeCell ref="D144:E144"/>
    <mergeCell ref="F144:H144"/>
    <mergeCell ref="F147:H147"/>
    <mergeCell ref="D148:E148"/>
    <mergeCell ref="F148:H148"/>
    <mergeCell ref="D149:E149"/>
    <mergeCell ref="F149:H149"/>
    <mergeCell ref="D150:E150"/>
    <mergeCell ref="F150:H150"/>
    <mergeCell ref="D151:E151"/>
    <mergeCell ref="F151:H151"/>
    <mergeCell ref="D20:D21"/>
    <mergeCell ref="D18:D19"/>
    <mergeCell ref="D15:D16"/>
    <mergeCell ref="C155:C162"/>
    <mergeCell ref="D155:E155"/>
    <mergeCell ref="F155:H155"/>
    <mergeCell ref="D156:E156"/>
    <mergeCell ref="F156:H156"/>
    <mergeCell ref="D157:E157"/>
    <mergeCell ref="F157:H157"/>
    <mergeCell ref="D158:E158"/>
    <mergeCell ref="F158:H158"/>
    <mergeCell ref="D159:E159"/>
    <mergeCell ref="F159:H159"/>
    <mergeCell ref="D160:E160"/>
    <mergeCell ref="F160:H160"/>
    <mergeCell ref="D161:E161"/>
    <mergeCell ref="F161:H161"/>
    <mergeCell ref="D162:E162"/>
    <mergeCell ref="F162:H162"/>
    <mergeCell ref="C146:C153"/>
    <mergeCell ref="D146:E146"/>
    <mergeCell ref="F146:H146"/>
    <mergeCell ref="D147:E147"/>
  </mergeCells>
  <phoneticPr fontId="8"/>
  <conditionalFormatting sqref="F39 C128:H135 F31:H33 C84:H92 F51 F43:F45 C95:H103 C137:H144 C83:F83 C106:H114 C117:H125 C94:F94 C155:H162 C146:H153 C105:F105 C116:F116">
    <cfRule type="expression" dxfId="256" priority="68">
      <formula>$F$28=1</formula>
    </cfRule>
  </conditionalFormatting>
  <conditionalFormatting sqref="F94 F83">
    <cfRule type="expression" dxfId="255" priority="98">
      <formula>AND($F$83="●",$F$94="●")</formula>
    </cfRule>
  </conditionalFormatting>
  <conditionalFormatting sqref="F78:H80 F83 F128:H135 F166:H166 F176:H185 F165 F28:H39 F84:H92 F171:F172">
    <cfRule type="expression" dxfId="254" priority="92">
      <formula>OR(COUNTIF($F28,"(例)*")=1,$F28="")</formula>
    </cfRule>
  </conditionalFormatting>
  <conditionalFormatting sqref="F34 F38 F46 F50">
    <cfRule type="expression" dxfId="253" priority="60">
      <formula>$F$28=2</formula>
    </cfRule>
  </conditionalFormatting>
  <conditionalFormatting sqref="F166:H168">
    <cfRule type="expression" dxfId="252" priority="70">
      <formula>$F$165="無し"</formula>
    </cfRule>
  </conditionalFormatting>
  <conditionalFormatting sqref="A1:I1 K1:XFD1 A2:XFD10 A41:F41 I41:XFD51 F46 A52:E53 I53:XFD63 A64:E65 I65:XFD75 A26:XFD40 A11:E15 I11:XFD25 D46 D47:F51 A42:B51 D42:F45 A54:B63 D54:E57 D59:E63 A66:B75 D66:E69 D71:E75 A77:XFD82 G52:XFD52 G64:XFD64 A76:E76 G76:XFD76 A84:XFD93 A83:F83 I83:XFD83 A106:XFD114 A117:XFD125 A115:B115 I115:XFD116 A104:B104 I104:XFD105 A95:XFD103 A94:F94 I94:XFD94 A127:XFD144 A126:B126 I126:XFD126 A164:XFD172 A163:C163 K163:XFD163 A155:XFD162 A154:B154 I154:XFD154 A146:XFD153 A145:B145 I145:XFD145 A105:F105 A116:F116 A24:E25 A23:C23 E23 A22:E22 A21:C21 E21 A20:E20 A19:C19 E19 A17:E18 A16:C16 E16 A174:XFD1048576 A173:E173 G173:XFD173">
    <cfRule type="containsText" dxfId="251" priority="96" stopIfTrue="1" operator="containsText" text="(例)">
      <formula>NOT(ISERROR(SEARCH("(例)",A1)))</formula>
    </cfRule>
  </conditionalFormatting>
  <conditionalFormatting sqref="D22:E22 E23">
    <cfRule type="expression" dxfId="250" priority="50">
      <formula>$F$13="3年度事業（1年目）"</formula>
    </cfRule>
  </conditionalFormatting>
  <conditionalFormatting sqref="D20:E20 E23 D22:E22 E21">
    <cfRule type="expression" dxfId="249" priority="49">
      <formula>$F$13="2年度事業（1年目）"</formula>
    </cfRule>
  </conditionalFormatting>
  <conditionalFormatting sqref="D18:E18 E23 D22:E22 E21 D20:E20 E19">
    <cfRule type="expression" dxfId="248" priority="48">
      <formula>$F$13="単年度事業"</formula>
    </cfRule>
  </conditionalFormatting>
  <conditionalFormatting sqref="F172:H172 G173:H173">
    <cfRule type="expression" dxfId="247" priority="88">
      <formula>$F$171="無し"</formula>
    </cfRule>
  </conditionalFormatting>
  <conditionalFormatting sqref="D25:E25">
    <cfRule type="expression" dxfId="246" priority="47">
      <formula>$F$12=2</formula>
    </cfRule>
  </conditionalFormatting>
  <conditionalFormatting sqref="F80:H80">
    <cfRule type="expression" dxfId="245" priority="69">
      <formula>$F$79="登録申請中"</formula>
    </cfRule>
  </conditionalFormatting>
  <conditionalFormatting sqref="J1">
    <cfRule type="expression" dxfId="244" priority="46">
      <formula>_xlfn.ISFORMULA(J1)=TRUE</formula>
    </cfRule>
  </conditionalFormatting>
  <conditionalFormatting sqref="F105">
    <cfRule type="expression" dxfId="243" priority="43">
      <formula>AND($F$83="●",$F$94="●")</formula>
    </cfRule>
  </conditionalFormatting>
  <conditionalFormatting sqref="F116">
    <cfRule type="expression" dxfId="242" priority="42">
      <formula>AND($F$83="●",$F$94="●")</formula>
    </cfRule>
  </conditionalFormatting>
  <conditionalFormatting sqref="D58">
    <cfRule type="containsText" dxfId="241" priority="40" stopIfTrue="1" operator="containsText" text="(例)">
      <formula>NOT(ISERROR(SEARCH("(例)",D58)))</formula>
    </cfRule>
  </conditionalFormatting>
  <conditionalFormatting sqref="D70">
    <cfRule type="containsText" dxfId="240" priority="39" stopIfTrue="1" operator="containsText" text="(例)">
      <formula>NOT(ISERROR(SEARCH("(例)",D70)))</formula>
    </cfRule>
  </conditionalFormatting>
  <conditionalFormatting sqref="F63 F55:F57">
    <cfRule type="expression" dxfId="239" priority="37">
      <formula>$F$28=1</formula>
    </cfRule>
  </conditionalFormatting>
  <conditionalFormatting sqref="F58 F62">
    <cfRule type="expression" dxfId="238" priority="36">
      <formula>$F$28=2</formula>
    </cfRule>
  </conditionalFormatting>
  <conditionalFormatting sqref="F53:F63">
    <cfRule type="containsText" dxfId="237" priority="38" stopIfTrue="1" operator="containsText" text="(例)">
      <formula>NOT(ISERROR(SEARCH("(例)",F53)))</formula>
    </cfRule>
  </conditionalFormatting>
  <conditionalFormatting sqref="F75 F67:F69">
    <cfRule type="expression" dxfId="236" priority="34">
      <formula>$F$28=1</formula>
    </cfRule>
  </conditionalFormatting>
  <conditionalFormatting sqref="F70 F74">
    <cfRule type="expression" dxfId="235" priority="33">
      <formula>$F$28=2</formula>
    </cfRule>
  </conditionalFormatting>
  <conditionalFormatting sqref="F65:F75">
    <cfRule type="containsText" dxfId="234" priority="35" stopIfTrue="1" operator="containsText" text="(例)">
      <formula>NOT(ISERROR(SEARCH("(例)",F65)))</formula>
    </cfRule>
  </conditionalFormatting>
  <conditionalFormatting sqref="H11:H25">
    <cfRule type="containsText" dxfId="233" priority="24" stopIfTrue="1" operator="containsText" text="(例)">
      <formula>NOT(ISERROR(SEARCH("(例)",H11)))</formula>
    </cfRule>
  </conditionalFormatting>
  <conditionalFormatting sqref="H22:H23">
    <cfRule type="expression" dxfId="232" priority="22">
      <formula>$F$13="3年度事業（1年目）"</formula>
    </cfRule>
  </conditionalFormatting>
  <conditionalFormatting sqref="H20:H23">
    <cfRule type="expression" dxfId="231" priority="21">
      <formula>$F$13="2年度事業（1年目）"</formula>
    </cfRule>
  </conditionalFormatting>
  <conditionalFormatting sqref="H18:H23">
    <cfRule type="expression" dxfId="230" priority="20">
      <formula>$F$13="単年度事業"</formula>
    </cfRule>
  </conditionalFormatting>
  <conditionalFormatting sqref="H25">
    <cfRule type="expression" dxfId="229" priority="19">
      <formula>$F$12=2</formula>
    </cfRule>
  </conditionalFormatting>
  <conditionalFormatting sqref="F11:G23 F25">
    <cfRule type="expression" dxfId="228" priority="17">
      <formula>OR(COUNTIF($F11,"(例)*")=1,$F11="")</formula>
    </cfRule>
  </conditionalFormatting>
  <conditionalFormatting sqref="F11:G25">
    <cfRule type="containsText" dxfId="227" priority="18" stopIfTrue="1" operator="containsText" text="(例)">
      <formula>NOT(ISERROR(SEARCH("(例)",F11)))</formula>
    </cfRule>
  </conditionalFormatting>
  <conditionalFormatting sqref="F22:G23">
    <cfRule type="expression" dxfId="226" priority="16">
      <formula>$F$13="3年度事業（1年目）"</formula>
    </cfRule>
  </conditionalFormatting>
  <conditionalFormatting sqref="F20:G23">
    <cfRule type="expression" dxfId="225" priority="15">
      <formula>$F$13="2年度事業（1年目）"</formula>
    </cfRule>
  </conditionalFormatting>
  <conditionalFormatting sqref="F18:G23">
    <cfRule type="expression" dxfId="224" priority="14">
      <formula>$F$13="単年度事業"</formula>
    </cfRule>
  </conditionalFormatting>
  <conditionalFormatting sqref="F25:G25">
    <cfRule type="expression" dxfId="223" priority="13">
      <formula>$F$12=12</formula>
    </cfRule>
  </conditionalFormatting>
  <conditionalFormatting sqref="F105">
    <cfRule type="expression" dxfId="222" priority="12">
      <formula>AND($F$83="●",$F$94="●")</formula>
    </cfRule>
  </conditionalFormatting>
  <conditionalFormatting sqref="F116">
    <cfRule type="expression" dxfId="221" priority="11">
      <formula>AND($F$83="●",$F$94="●")</formula>
    </cfRule>
  </conditionalFormatting>
  <conditionalFormatting sqref="F173">
    <cfRule type="expression" dxfId="220" priority="1">
      <formula>$F$171="無し"</formula>
    </cfRule>
    <cfRule type="expression" dxfId="219" priority="3">
      <formula>OR(COUNTIF($F173,"(例)*")=1,$F173="")</formula>
    </cfRule>
  </conditionalFormatting>
  <conditionalFormatting sqref="F173">
    <cfRule type="containsText" dxfId="218" priority="4" stopIfTrue="1" operator="containsText" text="(例)">
      <formula>NOT(ISERROR(SEARCH("(例)",F173)))</formula>
    </cfRule>
  </conditionalFormatting>
  <conditionalFormatting sqref="F173">
    <cfRule type="expression" dxfId="217" priority="2">
      <formula>$F$176="無し"</formula>
    </cfRule>
  </conditionalFormatting>
  <dataValidations xWindow="877" yWindow="561" count="14">
    <dataValidation imeMode="off" allowBlank="1" showInputMessage="1" showErrorMessage="1" prompt="キャリアメール_x000a_(携帯メール)は不可" sqref="F38:H38 F125:H125 F92:H92 F62 F50 F103:H103 F114:H114 F74" xr:uid="{FDC7ACE1-CCC5-4D0E-81E7-CAAFB8435455}"/>
    <dataValidation type="list" imeMode="hiragana" allowBlank="1" showInputMessage="1" sqref="F79:H79" xr:uid="{A3404540-BC60-4E02-BEDB-D9F79955CAD6}">
      <formula1>"登録済,登録申請中"</formula1>
    </dataValidation>
    <dataValidation imeMode="hiragana" allowBlank="1" showInputMessage="1" showErrorMessage="1" prompt="都道府県から入力" sqref="F100:H100 F122:H122 F185:H185 F180:H180 F89:H89 F36:H36 F48 F60 F111:H111 F72" xr:uid="{9993CF04-A8BC-48DA-9605-D373689F4CEF}"/>
    <dataValidation type="list" imeMode="hiragana" allowBlank="1" showInputMessage="1" sqref="F172" xr:uid="{C2219CDA-8B8A-4E3A-91F4-20BFF58D0C22}">
      <formula1>"―"</formula1>
    </dataValidation>
    <dataValidation imeMode="off" allowBlank="1" showInputMessage="1" showErrorMessage="1" prompt="yyyy/m/dで入力" sqref="F34:H34 F128:H129 F137:H138 F155:H156 F46 F58 F146:H147 F70" xr:uid="{BD073235-F32D-472A-B58D-693DBF772163}"/>
    <dataValidation imeMode="off" allowBlank="1" showInputMessage="1" showErrorMessage="1" prompt="ハイフン（‐）をつけて入力" sqref="F101:H102 F90:H91 F123:H124 F37:H37 F49 F61 F112:H113 F73" xr:uid="{FE8F4D89-69EA-4F47-BD58-153FDD4E2E5B}"/>
    <dataValidation imeMode="hiragana" allowBlank="1" showInputMessage="1" showErrorMessage="1" sqref="F166:H168 F117:H120 F95:H98 F176:H178 F84:H87 F78:H78 F28:G33 H29:H33 F181:H183 F65:F69 F106:H109 F41:F45 F53:F57 F12" xr:uid="{0D3A66B9-6E59-4B24-AFFE-DDA4BACBE77E}"/>
    <dataValidation imeMode="off" allowBlank="1" showInputMessage="1" showErrorMessage="1" sqref="F157:H162 F130:H135 F139:H144 F148:H153" xr:uid="{320DAFF9-9BAA-4866-839D-276F859DBCBB}"/>
    <dataValidation type="list" imeMode="off" allowBlank="1" showInputMessage="1" sqref="F13:G13" xr:uid="{A9FF659F-E20A-474C-9454-D6352D767F13}">
      <formula1>"単年度事業,2年度事業（1年目）,3年度事業（1年目）,4年度事業（1年目）"</formula1>
    </dataValidation>
    <dataValidation type="list" imeMode="off" allowBlank="1" showInputMessage="1" sqref="F80:H80" xr:uid="{814EA18C-BF18-450A-81B0-E10D989A0C91}">
      <formula1>"―"</formula1>
    </dataValidation>
    <dataValidation type="textLength" errorStyle="warning" imeMode="off" operator="equal" allowBlank="1" showInputMessage="1" showErrorMessage="1" error="13桁になっていません_x000a_ご確認ください" sqref="F39:H39 F63 F51 F75" xr:uid="{79F9DB78-A50E-46D5-99B1-F0AF5B4548B0}">
      <formula1>13</formula1>
    </dataValidation>
    <dataValidation type="list" allowBlank="1" showInputMessage="1" sqref="F165 F171" xr:uid="{4A9BFA3B-ED53-44F6-853C-E2DF48D005AC}">
      <formula1>"有り,無し"</formula1>
    </dataValidation>
    <dataValidation type="list" allowBlank="1" showInputMessage="1" sqref="F83 F94 F105 F116" xr:uid="{56FEB8A5-5F7A-4EDA-81DB-212D1BF673BE}">
      <formula1>"●,－"</formula1>
    </dataValidation>
    <dataValidation type="list" allowBlank="1" showInputMessage="1" sqref="F173" xr:uid="{FA71CE67-9303-41D9-AC04-4DB26F159756}">
      <formula1>"―,有り,無し"</formula1>
    </dataValidation>
  </dataValidations>
  <printOptions horizontalCentered="1"/>
  <pageMargins left="0.51181102362204722" right="0.11811023622047245" top="0.35433070866141736" bottom="0.35433070866141736" header="0.31496062992125984" footer="0.11811023622047245"/>
  <pageSetup paperSize="9" scale="41" fitToHeight="0" orientation="portrait" r:id="rId1"/>
  <headerFooter>
    <oddFooter>&amp;R&amp;K00-048R3高層ZEH-M_ver.1</oddFooter>
  </headerFooter>
  <rowBreaks count="2" manualBreakCount="2">
    <brk id="76" max="10" man="1"/>
    <brk id="126" max="10" man="1"/>
  </rowBreaks>
  <ignoredErrors>
    <ignoredError sqref="D15:E15 D17:E18 E16 D20:E20 E19 D22:E22 E21 E2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Option Button 1">
              <controlPr defaultSize="0" autoFill="0" autoLine="0" autoPict="0">
                <anchor moveWithCells="1">
                  <from>
                    <xdr:col>6</xdr:col>
                    <xdr:colOff>200025</xdr:colOff>
                    <xdr:row>27</xdr:row>
                    <xdr:rowOff>66675</xdr:rowOff>
                  </from>
                  <to>
                    <xdr:col>7</xdr:col>
                    <xdr:colOff>180975</xdr:colOff>
                    <xdr:row>27</xdr:row>
                    <xdr:rowOff>285750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5</xdr:col>
                    <xdr:colOff>142875</xdr:colOff>
                    <xdr:row>27</xdr:row>
                    <xdr:rowOff>66675</xdr:rowOff>
                  </from>
                  <to>
                    <xdr:col>5</xdr:col>
                    <xdr:colOff>1343025</xdr:colOff>
                    <xdr:row>27</xdr:row>
                    <xdr:rowOff>276225</xdr:rowOff>
                  </to>
                </anchor>
              </controlPr>
            </control>
          </mc:Choice>
        </mc:AlternateContent>
        <mc:AlternateContent xmlns:mc="http://schemas.openxmlformats.org/markup-compatibility/2006">
          <mc:Choice Requires="x14">
            <control shapeId="29708" r:id="rId6" name="Option Button 12">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09" r:id="rId7" name="Option Button 13">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11" r:id="rId8" name="Option Button 15">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12" r:id="rId9" name="Option Button 16">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14" r:id="rId10" name="Option Button 18">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15" r:id="rId11" name="Option Button 19">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17" r:id="rId12" name="Option Button 21">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18" r:id="rId13" name="Option Button 22">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20" r:id="rId14" name="Option Button 24">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21" r:id="rId15" name="Option Button 25">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22" r:id="rId16" name="Option Button 26">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23" r:id="rId17" name="Option Button 27">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mc:AlternateContent xmlns:mc="http://schemas.openxmlformats.org/markup-compatibility/2006">
          <mc:Choice Requires="x14">
            <control shapeId="29724" r:id="rId18" name="Group Box 28">
              <controlPr defaultSize="0" autoFill="0" autoPict="0">
                <anchor moveWithCells="1">
                  <from>
                    <xdr:col>5</xdr:col>
                    <xdr:colOff>9525</xdr:colOff>
                    <xdr:row>11</xdr:row>
                    <xdr:rowOff>0</xdr:rowOff>
                  </from>
                  <to>
                    <xdr:col>8</xdr:col>
                    <xdr:colOff>0</xdr:colOff>
                    <xdr:row>12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79D0B-D3F6-4A1A-9C91-169AE3AF3022}">
  <sheetPr>
    <pageSetUpPr fitToPage="1"/>
  </sheetPr>
  <dimension ref="A1:AD37"/>
  <sheetViews>
    <sheetView showGridLines="0" view="pageBreakPreview" zoomScale="80" zoomScaleNormal="100" zoomScaleSheetLayoutView="80" workbookViewId="0">
      <selection activeCell="J8" sqref="J8:X8"/>
    </sheetView>
  </sheetViews>
  <sheetFormatPr defaultRowHeight="20.100000000000001" customHeight="1"/>
  <cols>
    <col min="1" max="1" width="0.75" style="474" customWidth="1"/>
    <col min="2" max="2" width="1.5" style="474" customWidth="1"/>
    <col min="3" max="3" width="2.5" style="474" customWidth="1"/>
    <col min="4" max="21" width="3.875" style="474" customWidth="1"/>
    <col min="22" max="22" width="3.125" style="474" customWidth="1"/>
    <col min="23" max="23" width="3.875" style="474" customWidth="1"/>
    <col min="24" max="25" width="3.75" style="474" customWidth="1"/>
    <col min="26" max="26" width="11.25" style="634" customWidth="1"/>
    <col min="27" max="27" width="2" style="474" customWidth="1"/>
    <col min="28" max="218" width="9" style="474"/>
    <col min="219" max="242" width="3.75" style="474" customWidth="1"/>
    <col min="243" max="251" width="9" style="474" customWidth="1"/>
    <col min="252" max="252" width="2" style="474" customWidth="1"/>
    <col min="253" max="474" width="9" style="474"/>
    <col min="475" max="498" width="3.75" style="474" customWidth="1"/>
    <col min="499" max="507" width="9" style="474" customWidth="1"/>
    <col min="508" max="508" width="2" style="474" customWidth="1"/>
    <col min="509" max="730" width="9" style="474"/>
    <col min="731" max="754" width="3.75" style="474" customWidth="1"/>
    <col min="755" max="763" width="9" style="474" customWidth="1"/>
    <col min="764" max="764" width="2" style="474" customWidth="1"/>
    <col min="765" max="986" width="9" style="474"/>
    <col min="987" max="1010" width="3.75" style="474" customWidth="1"/>
    <col min="1011" max="1019" width="9" style="474" customWidth="1"/>
    <col min="1020" max="1020" width="2" style="474" customWidth="1"/>
    <col min="1021" max="1242" width="9" style="474"/>
    <col min="1243" max="1266" width="3.75" style="474" customWidth="1"/>
    <col min="1267" max="1275" width="9" style="474" customWidth="1"/>
    <col min="1276" max="1276" width="2" style="474" customWidth="1"/>
    <col min="1277" max="1498" width="9" style="474"/>
    <col min="1499" max="1522" width="3.75" style="474" customWidth="1"/>
    <col min="1523" max="1531" width="9" style="474" customWidth="1"/>
    <col min="1532" max="1532" width="2" style="474" customWidth="1"/>
    <col min="1533" max="1754" width="9" style="474"/>
    <col min="1755" max="1778" width="3.75" style="474" customWidth="1"/>
    <col min="1779" max="1787" width="9" style="474" customWidth="1"/>
    <col min="1788" max="1788" width="2" style="474" customWidth="1"/>
    <col min="1789" max="2010" width="9" style="474"/>
    <col min="2011" max="2034" width="3.75" style="474" customWidth="1"/>
    <col min="2035" max="2043" width="9" style="474" customWidth="1"/>
    <col min="2044" max="2044" width="2" style="474" customWidth="1"/>
    <col min="2045" max="2266" width="9" style="474"/>
    <col min="2267" max="2290" width="3.75" style="474" customWidth="1"/>
    <col min="2291" max="2299" width="9" style="474" customWidth="1"/>
    <col min="2300" max="2300" width="2" style="474" customWidth="1"/>
    <col min="2301" max="2522" width="9" style="474"/>
    <col min="2523" max="2546" width="3.75" style="474" customWidth="1"/>
    <col min="2547" max="2555" width="9" style="474" customWidth="1"/>
    <col min="2556" max="2556" width="2" style="474" customWidth="1"/>
    <col min="2557" max="2778" width="9" style="474"/>
    <col min="2779" max="2802" width="3.75" style="474" customWidth="1"/>
    <col min="2803" max="2811" width="9" style="474" customWidth="1"/>
    <col min="2812" max="2812" width="2" style="474" customWidth="1"/>
    <col min="2813" max="3034" width="9" style="474"/>
    <col min="3035" max="3058" width="3.75" style="474" customWidth="1"/>
    <col min="3059" max="3067" width="9" style="474" customWidth="1"/>
    <col min="3068" max="3068" width="2" style="474" customWidth="1"/>
    <col min="3069" max="3290" width="9" style="474"/>
    <col min="3291" max="3314" width="3.75" style="474" customWidth="1"/>
    <col min="3315" max="3323" width="9" style="474" customWidth="1"/>
    <col min="3324" max="3324" width="2" style="474" customWidth="1"/>
    <col min="3325" max="3546" width="9" style="474"/>
    <col min="3547" max="3570" width="3.75" style="474" customWidth="1"/>
    <col min="3571" max="3579" width="9" style="474" customWidth="1"/>
    <col min="3580" max="3580" width="2" style="474" customWidth="1"/>
    <col min="3581" max="3802" width="9" style="474"/>
    <col min="3803" max="3826" width="3.75" style="474" customWidth="1"/>
    <col min="3827" max="3835" width="9" style="474" customWidth="1"/>
    <col min="3836" max="3836" width="2" style="474" customWidth="1"/>
    <col min="3837" max="4058" width="9" style="474"/>
    <col min="4059" max="4082" width="3.75" style="474" customWidth="1"/>
    <col min="4083" max="4091" width="9" style="474" customWidth="1"/>
    <col min="4092" max="4092" width="2" style="474" customWidth="1"/>
    <col min="4093" max="4314" width="9" style="474"/>
    <col min="4315" max="4338" width="3.75" style="474" customWidth="1"/>
    <col min="4339" max="4347" width="9" style="474" customWidth="1"/>
    <col min="4348" max="4348" width="2" style="474" customWidth="1"/>
    <col min="4349" max="4570" width="9" style="474"/>
    <col min="4571" max="4594" width="3.75" style="474" customWidth="1"/>
    <col min="4595" max="4603" width="9" style="474" customWidth="1"/>
    <col min="4604" max="4604" width="2" style="474" customWidth="1"/>
    <col min="4605" max="4826" width="9" style="474"/>
    <col min="4827" max="4850" width="3.75" style="474" customWidth="1"/>
    <col min="4851" max="4859" width="9" style="474" customWidth="1"/>
    <col min="4860" max="4860" width="2" style="474" customWidth="1"/>
    <col min="4861" max="5082" width="9" style="474"/>
    <col min="5083" max="5106" width="3.75" style="474" customWidth="1"/>
    <col min="5107" max="5115" width="9" style="474" customWidth="1"/>
    <col min="5116" max="5116" width="2" style="474" customWidth="1"/>
    <col min="5117" max="5338" width="9" style="474"/>
    <col min="5339" max="5362" width="3.75" style="474" customWidth="1"/>
    <col min="5363" max="5371" width="9" style="474" customWidth="1"/>
    <col min="5372" max="5372" width="2" style="474" customWidth="1"/>
    <col min="5373" max="5594" width="9" style="474"/>
    <col min="5595" max="5618" width="3.75" style="474" customWidth="1"/>
    <col min="5619" max="5627" width="9" style="474" customWidth="1"/>
    <col min="5628" max="5628" width="2" style="474" customWidth="1"/>
    <col min="5629" max="5850" width="9" style="474"/>
    <col min="5851" max="5874" width="3.75" style="474" customWidth="1"/>
    <col min="5875" max="5883" width="9" style="474" customWidth="1"/>
    <col min="5884" max="5884" width="2" style="474" customWidth="1"/>
    <col min="5885" max="6106" width="9" style="474"/>
    <col min="6107" max="6130" width="3.75" style="474" customWidth="1"/>
    <col min="6131" max="6139" width="9" style="474" customWidth="1"/>
    <col min="6140" max="6140" width="2" style="474" customWidth="1"/>
    <col min="6141" max="6362" width="9" style="474"/>
    <col min="6363" max="6386" width="3.75" style="474" customWidth="1"/>
    <col min="6387" max="6395" width="9" style="474" customWidth="1"/>
    <col min="6396" max="6396" width="2" style="474" customWidth="1"/>
    <col min="6397" max="6618" width="9" style="474"/>
    <col min="6619" max="6642" width="3.75" style="474" customWidth="1"/>
    <col min="6643" max="6651" width="9" style="474" customWidth="1"/>
    <col min="6652" max="6652" width="2" style="474" customWidth="1"/>
    <col min="6653" max="6874" width="9" style="474"/>
    <col min="6875" max="6898" width="3.75" style="474" customWidth="1"/>
    <col min="6899" max="6907" width="9" style="474" customWidth="1"/>
    <col min="6908" max="6908" width="2" style="474" customWidth="1"/>
    <col min="6909" max="7130" width="9" style="474"/>
    <col min="7131" max="7154" width="3.75" style="474" customWidth="1"/>
    <col min="7155" max="7163" width="9" style="474" customWidth="1"/>
    <col min="7164" max="7164" width="2" style="474" customWidth="1"/>
    <col min="7165" max="7386" width="9" style="474"/>
    <col min="7387" max="7410" width="3.75" style="474" customWidth="1"/>
    <col min="7411" max="7419" width="9" style="474" customWidth="1"/>
    <col min="7420" max="7420" width="2" style="474" customWidth="1"/>
    <col min="7421" max="7642" width="9" style="474"/>
    <col min="7643" max="7666" width="3.75" style="474" customWidth="1"/>
    <col min="7667" max="7675" width="9" style="474" customWidth="1"/>
    <col min="7676" max="7676" width="2" style="474" customWidth="1"/>
    <col min="7677" max="7898" width="9" style="474"/>
    <col min="7899" max="7922" width="3.75" style="474" customWidth="1"/>
    <col min="7923" max="7931" width="9" style="474" customWidth="1"/>
    <col min="7932" max="7932" width="2" style="474" customWidth="1"/>
    <col min="7933" max="8154" width="9" style="474"/>
    <col min="8155" max="8178" width="3.75" style="474" customWidth="1"/>
    <col min="8179" max="8187" width="9" style="474" customWidth="1"/>
    <col min="8188" max="8188" width="2" style="474" customWidth="1"/>
    <col min="8189" max="8410" width="9" style="474"/>
    <col min="8411" max="8434" width="3.75" style="474" customWidth="1"/>
    <col min="8435" max="8443" width="9" style="474" customWidth="1"/>
    <col min="8444" max="8444" width="2" style="474" customWidth="1"/>
    <col min="8445" max="8666" width="9" style="474"/>
    <col min="8667" max="8690" width="3.75" style="474" customWidth="1"/>
    <col min="8691" max="8699" width="9" style="474" customWidth="1"/>
    <col min="8700" max="8700" width="2" style="474" customWidth="1"/>
    <col min="8701" max="8922" width="9" style="474"/>
    <col min="8923" max="8946" width="3.75" style="474" customWidth="1"/>
    <col min="8947" max="8955" width="9" style="474" customWidth="1"/>
    <col min="8956" max="8956" width="2" style="474" customWidth="1"/>
    <col min="8957" max="9178" width="9" style="474"/>
    <col min="9179" max="9202" width="3.75" style="474" customWidth="1"/>
    <col min="9203" max="9211" width="9" style="474" customWidth="1"/>
    <col min="9212" max="9212" width="2" style="474" customWidth="1"/>
    <col min="9213" max="9434" width="9" style="474"/>
    <col min="9435" max="9458" width="3.75" style="474" customWidth="1"/>
    <col min="9459" max="9467" width="9" style="474" customWidth="1"/>
    <col min="9468" max="9468" width="2" style="474" customWidth="1"/>
    <col min="9469" max="9690" width="9" style="474"/>
    <col min="9691" max="9714" width="3.75" style="474" customWidth="1"/>
    <col min="9715" max="9723" width="9" style="474" customWidth="1"/>
    <col min="9724" max="9724" width="2" style="474" customWidth="1"/>
    <col min="9725" max="9946" width="9" style="474"/>
    <col min="9947" max="9970" width="3.75" style="474" customWidth="1"/>
    <col min="9971" max="9979" width="9" style="474" customWidth="1"/>
    <col min="9980" max="9980" width="2" style="474" customWidth="1"/>
    <col min="9981" max="10202" width="9" style="474"/>
    <col min="10203" max="10226" width="3.75" style="474" customWidth="1"/>
    <col min="10227" max="10235" width="9" style="474" customWidth="1"/>
    <col min="10236" max="10236" width="2" style="474" customWidth="1"/>
    <col min="10237" max="10458" width="9" style="474"/>
    <col min="10459" max="10482" width="3.75" style="474" customWidth="1"/>
    <col min="10483" max="10491" width="9" style="474" customWidth="1"/>
    <col min="10492" max="10492" width="2" style="474" customWidth="1"/>
    <col min="10493" max="10714" width="9" style="474"/>
    <col min="10715" max="10738" width="3.75" style="474" customWidth="1"/>
    <col min="10739" max="10747" width="9" style="474" customWidth="1"/>
    <col min="10748" max="10748" width="2" style="474" customWidth="1"/>
    <col min="10749" max="10970" width="9" style="474"/>
    <col min="10971" max="10994" width="3.75" style="474" customWidth="1"/>
    <col min="10995" max="11003" width="9" style="474" customWidth="1"/>
    <col min="11004" max="11004" width="2" style="474" customWidth="1"/>
    <col min="11005" max="11226" width="9" style="474"/>
    <col min="11227" max="11250" width="3.75" style="474" customWidth="1"/>
    <col min="11251" max="11259" width="9" style="474" customWidth="1"/>
    <col min="11260" max="11260" width="2" style="474" customWidth="1"/>
    <col min="11261" max="11482" width="9" style="474"/>
    <col min="11483" max="11506" width="3.75" style="474" customWidth="1"/>
    <col min="11507" max="11515" width="9" style="474" customWidth="1"/>
    <col min="11516" max="11516" width="2" style="474" customWidth="1"/>
    <col min="11517" max="11738" width="9" style="474"/>
    <col min="11739" max="11762" width="3.75" style="474" customWidth="1"/>
    <col min="11763" max="11771" width="9" style="474" customWidth="1"/>
    <col min="11772" max="11772" width="2" style="474" customWidth="1"/>
    <col min="11773" max="11994" width="9" style="474"/>
    <col min="11995" max="12018" width="3.75" style="474" customWidth="1"/>
    <col min="12019" max="12027" width="9" style="474" customWidth="1"/>
    <col min="12028" max="12028" width="2" style="474" customWidth="1"/>
    <col min="12029" max="12250" width="9" style="474"/>
    <col min="12251" max="12274" width="3.75" style="474" customWidth="1"/>
    <col min="12275" max="12283" width="9" style="474" customWidth="1"/>
    <col min="12284" max="12284" width="2" style="474" customWidth="1"/>
    <col min="12285" max="12506" width="9" style="474"/>
    <col min="12507" max="12530" width="3.75" style="474" customWidth="1"/>
    <col min="12531" max="12539" width="9" style="474" customWidth="1"/>
    <col min="12540" max="12540" width="2" style="474" customWidth="1"/>
    <col min="12541" max="12762" width="9" style="474"/>
    <col min="12763" max="12786" width="3.75" style="474" customWidth="1"/>
    <col min="12787" max="12795" width="9" style="474" customWidth="1"/>
    <col min="12796" max="12796" width="2" style="474" customWidth="1"/>
    <col min="12797" max="13018" width="9" style="474"/>
    <col min="13019" max="13042" width="3.75" style="474" customWidth="1"/>
    <col min="13043" max="13051" width="9" style="474" customWidth="1"/>
    <col min="13052" max="13052" width="2" style="474" customWidth="1"/>
    <col min="13053" max="13274" width="9" style="474"/>
    <col min="13275" max="13298" width="3.75" style="474" customWidth="1"/>
    <col min="13299" max="13307" width="9" style="474" customWidth="1"/>
    <col min="13308" max="13308" width="2" style="474" customWidth="1"/>
    <col min="13309" max="13530" width="9" style="474"/>
    <col min="13531" max="13554" width="3.75" style="474" customWidth="1"/>
    <col min="13555" max="13563" width="9" style="474" customWidth="1"/>
    <col min="13564" max="13564" width="2" style="474" customWidth="1"/>
    <col min="13565" max="13786" width="9" style="474"/>
    <col min="13787" max="13810" width="3.75" style="474" customWidth="1"/>
    <col min="13811" max="13819" width="9" style="474" customWidth="1"/>
    <col min="13820" max="13820" width="2" style="474" customWidth="1"/>
    <col min="13821" max="14042" width="9" style="474"/>
    <col min="14043" max="14066" width="3.75" style="474" customWidth="1"/>
    <col min="14067" max="14075" width="9" style="474" customWidth="1"/>
    <col min="14076" max="14076" width="2" style="474" customWidth="1"/>
    <col min="14077" max="14298" width="9" style="474"/>
    <col min="14299" max="14322" width="3.75" style="474" customWidth="1"/>
    <col min="14323" max="14331" width="9" style="474" customWidth="1"/>
    <col min="14332" max="14332" width="2" style="474" customWidth="1"/>
    <col min="14333" max="14554" width="9" style="474"/>
    <col min="14555" max="14578" width="3.75" style="474" customWidth="1"/>
    <col min="14579" max="14587" width="9" style="474" customWidth="1"/>
    <col min="14588" max="14588" width="2" style="474" customWidth="1"/>
    <col min="14589" max="14810" width="9" style="474"/>
    <col min="14811" max="14834" width="3.75" style="474" customWidth="1"/>
    <col min="14835" max="14843" width="9" style="474" customWidth="1"/>
    <col min="14844" max="14844" width="2" style="474" customWidth="1"/>
    <col min="14845" max="15066" width="9" style="474"/>
    <col min="15067" max="15090" width="3.75" style="474" customWidth="1"/>
    <col min="15091" max="15099" width="9" style="474" customWidth="1"/>
    <col min="15100" max="15100" width="2" style="474" customWidth="1"/>
    <col min="15101" max="15322" width="9" style="474"/>
    <col min="15323" max="15346" width="3.75" style="474" customWidth="1"/>
    <col min="15347" max="15355" width="9" style="474" customWidth="1"/>
    <col min="15356" max="15356" width="2" style="474" customWidth="1"/>
    <col min="15357" max="15578" width="9" style="474"/>
    <col min="15579" max="15602" width="3.75" style="474" customWidth="1"/>
    <col min="15603" max="15611" width="9" style="474" customWidth="1"/>
    <col min="15612" max="15612" width="2" style="474" customWidth="1"/>
    <col min="15613" max="15834" width="9" style="474"/>
    <col min="15835" max="15858" width="3.75" style="474" customWidth="1"/>
    <col min="15859" max="15867" width="9" style="474" customWidth="1"/>
    <col min="15868" max="15868" width="2" style="474" customWidth="1"/>
    <col min="15869" max="16090" width="9" style="474"/>
    <col min="16091" max="16114" width="3.75" style="474" customWidth="1"/>
    <col min="16115" max="16123" width="9" style="474" customWidth="1"/>
    <col min="16124" max="16124" width="2" style="474" customWidth="1"/>
    <col min="16125" max="16384" width="9" style="474"/>
  </cols>
  <sheetData>
    <row r="1" spans="1:30" s="634" customFormat="1" ht="20.100000000000001" customHeight="1">
      <c r="A1" s="633" t="s">
        <v>783</v>
      </c>
      <c r="B1" s="633"/>
    </row>
    <row r="2" spans="1:30" s="634" customFormat="1" ht="20.100000000000001" customHeight="1">
      <c r="A2" s="633" t="s">
        <v>784</v>
      </c>
      <c r="B2" s="633"/>
    </row>
    <row r="3" spans="1:30" ht="21.75" customHeight="1">
      <c r="B3" s="601" t="s">
        <v>873</v>
      </c>
      <c r="C3" s="475"/>
      <c r="D3" s="475"/>
      <c r="E3" s="574"/>
      <c r="F3" s="574"/>
      <c r="G3" s="574"/>
      <c r="H3" s="574"/>
      <c r="I3" s="574"/>
      <c r="J3" s="574"/>
      <c r="K3" s="574"/>
      <c r="L3" s="574"/>
      <c r="M3" s="574"/>
      <c r="N3" s="574"/>
      <c r="O3" s="574"/>
      <c r="P3" s="574"/>
      <c r="Q3" s="574"/>
      <c r="R3" s="574"/>
      <c r="S3" s="574"/>
      <c r="T3" s="574"/>
      <c r="U3" s="574"/>
      <c r="V3" s="574"/>
      <c r="W3" s="574"/>
      <c r="X3" s="575" t="s">
        <v>806</v>
      </c>
      <c r="Y3" s="575"/>
    </row>
    <row r="4" spans="1:30" s="476" customFormat="1" ht="13.5">
      <c r="B4" s="576"/>
      <c r="C4" s="577"/>
      <c r="D4" s="577"/>
      <c r="E4" s="577"/>
      <c r="F4" s="577"/>
      <c r="G4" s="577"/>
      <c r="H4" s="594"/>
      <c r="I4" s="594"/>
      <c r="J4" s="594"/>
      <c r="K4" s="594"/>
      <c r="L4" s="594"/>
      <c r="M4" s="594"/>
      <c r="N4" s="594"/>
      <c r="O4" s="594"/>
      <c r="P4" s="594"/>
      <c r="Q4" s="578"/>
      <c r="R4" s="594"/>
      <c r="S4" s="594"/>
      <c r="T4" s="594"/>
      <c r="U4" s="594"/>
      <c r="V4" s="594"/>
      <c r="W4" s="594"/>
      <c r="X4" s="594"/>
      <c r="Y4" s="595"/>
      <c r="Z4" s="635"/>
    </row>
    <row r="5" spans="1:30" s="476" customFormat="1" ht="13.5">
      <c r="B5" s="576" t="s">
        <v>843</v>
      </c>
      <c r="C5" s="577"/>
      <c r="D5" s="577"/>
      <c r="E5" s="577"/>
      <c r="F5" s="577"/>
      <c r="G5" s="577"/>
      <c r="H5" s="594"/>
      <c r="I5" s="594"/>
      <c r="J5" s="594"/>
      <c r="K5" s="594"/>
      <c r="L5" s="594"/>
      <c r="M5" s="594"/>
      <c r="N5" s="594"/>
      <c r="O5" s="594"/>
      <c r="P5" s="594"/>
      <c r="Q5" s="578"/>
      <c r="R5" s="594"/>
      <c r="S5" s="594"/>
      <c r="T5" s="594"/>
      <c r="U5" s="594"/>
      <c r="V5" s="594"/>
      <c r="W5" s="594"/>
      <c r="X5" s="594"/>
      <c r="Y5" s="595"/>
      <c r="Z5" s="635"/>
    </row>
    <row r="6" spans="1:30" s="476" customFormat="1" ht="13.5">
      <c r="B6" s="594" t="s">
        <v>444</v>
      </c>
      <c r="C6" s="594"/>
      <c r="D6" s="594"/>
      <c r="E6" s="579"/>
      <c r="F6" s="579"/>
      <c r="G6" s="579"/>
      <c r="H6" s="579"/>
      <c r="I6" s="579"/>
      <c r="J6" s="579"/>
      <c r="K6" s="579"/>
      <c r="L6" s="579"/>
      <c r="M6" s="579"/>
      <c r="N6" s="579"/>
      <c r="O6" s="579"/>
      <c r="P6" s="579"/>
      <c r="Q6" s="580"/>
      <c r="R6" s="594"/>
      <c r="S6" s="579"/>
      <c r="T6" s="579"/>
      <c r="U6" s="579"/>
      <c r="V6" s="579"/>
      <c r="W6" s="579"/>
      <c r="X6" s="579"/>
      <c r="Y6" s="595"/>
      <c r="Z6" s="635"/>
    </row>
    <row r="7" spans="1:30" s="476" customFormat="1" ht="32.25" customHeight="1">
      <c r="B7" s="594"/>
      <c r="C7" s="581"/>
      <c r="D7" s="1251" t="s">
        <v>443</v>
      </c>
      <c r="E7" s="1246"/>
      <c r="F7" s="1246"/>
      <c r="G7" s="1246"/>
      <c r="H7" s="1246"/>
      <c r="I7" s="1246"/>
      <c r="J7" s="1280" t="str">
        <f>入力シート!F11</f>
        <v>(例)　○○○○マンション</v>
      </c>
      <c r="K7" s="1281"/>
      <c r="L7" s="1281"/>
      <c r="M7" s="1281"/>
      <c r="N7" s="1281"/>
      <c r="O7" s="1281"/>
      <c r="P7" s="1281"/>
      <c r="Q7" s="1281"/>
      <c r="R7" s="1281"/>
      <c r="S7" s="1281"/>
      <c r="T7" s="1282" t="s">
        <v>476</v>
      </c>
      <c r="U7" s="1282"/>
      <c r="V7" s="1282"/>
      <c r="W7" s="1282"/>
      <c r="X7" s="1283"/>
      <c r="Y7" s="595"/>
      <c r="Z7" s="636" t="s">
        <v>834</v>
      </c>
      <c r="AD7" s="477"/>
    </row>
    <row r="8" spans="1:30" s="476" customFormat="1" ht="18" customHeight="1">
      <c r="B8" s="594"/>
      <c r="C8" s="581"/>
      <c r="D8" s="1251" t="s">
        <v>827</v>
      </c>
      <c r="E8" s="1246"/>
      <c r="F8" s="1246"/>
      <c r="G8" s="1246"/>
      <c r="H8" s="1246"/>
      <c r="I8" s="1247"/>
      <c r="J8" s="1284"/>
      <c r="K8" s="1285"/>
      <c r="L8" s="1285"/>
      <c r="M8" s="1285"/>
      <c r="N8" s="1285"/>
      <c r="O8" s="1285"/>
      <c r="P8" s="1285"/>
      <c r="Q8" s="1285"/>
      <c r="R8" s="1285"/>
      <c r="S8" s="1285"/>
      <c r="T8" s="1285"/>
      <c r="U8" s="1285"/>
      <c r="V8" s="1285"/>
      <c r="W8" s="1285"/>
      <c r="X8" s="1286"/>
      <c r="Y8" s="595"/>
      <c r="Z8" s="635"/>
      <c r="AD8" s="477"/>
    </row>
    <row r="9" spans="1:30" s="476" customFormat="1" ht="13.5">
      <c r="B9" s="594" t="s">
        <v>832</v>
      </c>
      <c r="C9" s="594"/>
      <c r="D9" s="594"/>
      <c r="E9" s="579"/>
      <c r="F9" s="579"/>
      <c r="G9" s="579"/>
      <c r="H9" s="579"/>
      <c r="I9" s="579"/>
      <c r="J9" s="579"/>
      <c r="K9" s="579"/>
      <c r="L9" s="579"/>
      <c r="M9" s="579"/>
      <c r="N9" s="579"/>
      <c r="O9" s="579"/>
      <c r="P9" s="579"/>
      <c r="Q9" s="580"/>
      <c r="R9" s="594"/>
      <c r="S9" s="579"/>
      <c r="T9" s="579"/>
      <c r="U9" s="579"/>
      <c r="V9" s="579"/>
      <c r="W9" s="579"/>
      <c r="X9" s="579"/>
      <c r="Y9" s="595"/>
      <c r="Z9" s="635"/>
    </row>
    <row r="10" spans="1:30" s="478" customFormat="1" ht="18" customHeight="1">
      <c r="B10" s="594"/>
      <c r="C10" s="594"/>
      <c r="D10" s="1252" t="s">
        <v>442</v>
      </c>
      <c r="E10" s="1252"/>
      <c r="F10" s="1252"/>
      <c r="G10" s="1252"/>
      <c r="H10" s="1252"/>
      <c r="I10" s="1252"/>
      <c r="J10" s="1253"/>
      <c r="K10" s="1253"/>
      <c r="L10" s="1253"/>
      <c r="M10" s="1253"/>
      <c r="N10" s="1253"/>
      <c r="O10" s="1253"/>
      <c r="P10" s="1253"/>
      <c r="Q10" s="1260"/>
      <c r="R10" s="1261"/>
      <c r="S10" s="1261"/>
      <c r="T10" s="1261"/>
      <c r="U10" s="1261"/>
      <c r="V10" s="1261"/>
      <c r="W10" s="1261"/>
      <c r="X10" s="595"/>
      <c r="Y10" s="595"/>
      <c r="Z10" s="636" t="s">
        <v>835</v>
      </c>
    </row>
    <row r="11" spans="1:30" s="478" customFormat="1" ht="18" customHeight="1">
      <c r="B11" s="594"/>
      <c r="C11" s="594"/>
      <c r="D11" s="1252" t="s">
        <v>441</v>
      </c>
      <c r="E11" s="1252"/>
      <c r="F11" s="1252"/>
      <c r="G11" s="1252"/>
      <c r="H11" s="1252"/>
      <c r="I11" s="1252"/>
      <c r="J11" s="1253"/>
      <c r="K11" s="1253"/>
      <c r="L11" s="1253"/>
      <c r="M11" s="1253"/>
      <c r="N11" s="1253"/>
      <c r="O11" s="1253"/>
      <c r="P11" s="1253"/>
      <c r="Q11" s="1260"/>
      <c r="R11" s="1261"/>
      <c r="S11" s="1261"/>
      <c r="T11" s="1261"/>
      <c r="U11" s="1261"/>
      <c r="V11" s="1261"/>
      <c r="W11" s="1261"/>
      <c r="X11" s="595"/>
      <c r="Y11" s="595"/>
      <c r="Z11" s="637"/>
    </row>
    <row r="12" spans="1:30" s="478" customFormat="1" ht="18" customHeight="1">
      <c r="B12" s="594"/>
      <c r="C12" s="594"/>
      <c r="D12" s="1252" t="s">
        <v>440</v>
      </c>
      <c r="E12" s="1252"/>
      <c r="F12" s="1252"/>
      <c r="G12" s="1252"/>
      <c r="H12" s="1252"/>
      <c r="I12" s="1252"/>
      <c r="J12" s="1265"/>
      <c r="K12" s="1265"/>
      <c r="L12" s="1265"/>
      <c r="M12" s="1265"/>
      <c r="N12" s="1265"/>
      <c r="O12" s="1265"/>
      <c r="P12" s="1266"/>
      <c r="Q12" s="582" t="s">
        <v>468</v>
      </c>
      <c r="R12" s="1267" t="s">
        <v>439</v>
      </c>
      <c r="S12" s="1267"/>
      <c r="T12" s="1267"/>
      <c r="U12" s="1267"/>
      <c r="V12" s="1267"/>
      <c r="W12" s="1267"/>
      <c r="X12" s="595"/>
      <c r="Y12" s="595"/>
      <c r="Z12" s="637"/>
    </row>
    <row r="13" spans="1:30" s="478" customFormat="1" ht="18" customHeight="1">
      <c r="B13" s="594"/>
      <c r="C13" s="594"/>
      <c r="D13" s="1252" t="s">
        <v>438</v>
      </c>
      <c r="E13" s="1252"/>
      <c r="F13" s="1252"/>
      <c r="G13" s="1252"/>
      <c r="H13" s="1252"/>
      <c r="I13" s="1252"/>
      <c r="J13" s="1265"/>
      <c r="K13" s="1265"/>
      <c r="L13" s="1265"/>
      <c r="M13" s="1265"/>
      <c r="N13" s="1265"/>
      <c r="O13" s="1265"/>
      <c r="P13" s="1266"/>
      <c r="Q13" s="582" t="s">
        <v>468</v>
      </c>
      <c r="R13" s="595"/>
      <c r="S13" s="583"/>
      <c r="T13" s="594"/>
      <c r="U13" s="594"/>
      <c r="V13" s="594"/>
      <c r="W13" s="594"/>
      <c r="X13" s="595"/>
      <c r="Y13" s="595"/>
      <c r="Z13" s="637"/>
    </row>
    <row r="14" spans="1:30" s="478" customFormat="1" ht="18" customHeight="1">
      <c r="B14" s="594"/>
      <c r="C14" s="594"/>
      <c r="D14" s="1252" t="s">
        <v>437</v>
      </c>
      <c r="E14" s="1252"/>
      <c r="F14" s="1252"/>
      <c r="G14" s="1252"/>
      <c r="H14" s="1252"/>
      <c r="I14" s="1252"/>
      <c r="J14" s="1270"/>
      <c r="K14" s="1270"/>
      <c r="L14" s="1270"/>
      <c r="M14" s="1270"/>
      <c r="N14" s="1270"/>
      <c r="O14" s="1270"/>
      <c r="P14" s="1271"/>
      <c r="Q14" s="1272"/>
      <c r="R14" s="1273"/>
      <c r="S14" s="583"/>
      <c r="T14" s="594"/>
      <c r="U14" s="594"/>
      <c r="V14" s="594"/>
      <c r="W14" s="594"/>
      <c r="X14" s="595"/>
      <c r="Y14" s="595"/>
      <c r="Z14" s="637"/>
    </row>
    <row r="15" spans="1:30" s="478" customFormat="1" ht="18" customHeight="1">
      <c r="B15" s="594"/>
      <c r="C15" s="594"/>
      <c r="D15" s="1252" t="s">
        <v>436</v>
      </c>
      <c r="E15" s="1252"/>
      <c r="F15" s="1252"/>
      <c r="G15" s="1252"/>
      <c r="H15" s="1252"/>
      <c r="I15" s="1252"/>
      <c r="J15" s="1254"/>
      <c r="K15" s="1254"/>
      <c r="L15" s="1254"/>
      <c r="M15" s="1254"/>
      <c r="N15" s="1254"/>
      <c r="O15" s="1254"/>
      <c r="P15" s="1255"/>
      <c r="Q15" s="582" t="s">
        <v>785</v>
      </c>
      <c r="R15" s="595"/>
      <c r="S15" s="583"/>
      <c r="T15" s="594"/>
      <c r="U15" s="594"/>
      <c r="V15" s="594"/>
      <c r="W15" s="594"/>
      <c r="X15" s="595"/>
      <c r="Y15" s="595"/>
      <c r="Z15" s="637"/>
    </row>
    <row r="16" spans="1:30" s="478" customFormat="1" ht="27.75" customHeight="1">
      <c r="B16" s="594"/>
      <c r="C16" s="594"/>
      <c r="D16" s="1256" t="s">
        <v>896</v>
      </c>
      <c r="E16" s="1257"/>
      <c r="F16" s="1257"/>
      <c r="G16" s="1257"/>
      <c r="H16" s="1257"/>
      <c r="I16" s="1257"/>
      <c r="J16" s="1258" t="str">
        <f>IF(J13="","",165000*J13+IF(J14="ハイブリッド",J15*20000,0))</f>
        <v/>
      </c>
      <c r="K16" s="1258"/>
      <c r="L16" s="1258"/>
      <c r="M16" s="1258"/>
      <c r="N16" s="1258"/>
      <c r="O16" s="1258"/>
      <c r="P16" s="1259"/>
      <c r="Q16" s="582" t="s">
        <v>434</v>
      </c>
      <c r="R16" s="1269" t="s">
        <v>435</v>
      </c>
      <c r="S16" s="1269"/>
      <c r="T16" s="1269"/>
      <c r="U16" s="1269"/>
      <c r="V16" s="1269"/>
      <c r="W16" s="1269"/>
      <c r="X16" s="595"/>
      <c r="Y16" s="595"/>
      <c r="Z16" s="636" t="s">
        <v>917</v>
      </c>
    </row>
    <row r="17" spans="2:30" s="478" customFormat="1" ht="27" customHeight="1">
      <c r="B17" s="594"/>
      <c r="C17" s="594"/>
      <c r="D17" s="1245" t="s">
        <v>938</v>
      </c>
      <c r="E17" s="1246"/>
      <c r="F17" s="1246"/>
      <c r="G17" s="1246"/>
      <c r="H17" s="1246"/>
      <c r="I17" s="1247"/>
      <c r="J17" s="1248"/>
      <c r="K17" s="1249"/>
      <c r="L17" s="1249"/>
      <c r="M17" s="1249"/>
      <c r="N17" s="1249"/>
      <c r="O17" s="1249"/>
      <c r="P17" s="1250"/>
      <c r="Q17" s="584" t="s">
        <v>434</v>
      </c>
      <c r="R17" s="1269" t="s">
        <v>838</v>
      </c>
      <c r="S17" s="1269"/>
      <c r="T17" s="1269"/>
      <c r="U17" s="1269"/>
      <c r="V17" s="1269"/>
      <c r="W17" s="1269"/>
      <c r="X17" s="595"/>
      <c r="Y17" s="595"/>
      <c r="Z17" s="636" t="s">
        <v>916</v>
      </c>
    </row>
    <row r="18" spans="2:30" s="478" customFormat="1" ht="15" customHeight="1">
      <c r="B18" s="594"/>
      <c r="C18" s="594"/>
      <c r="D18" s="591" t="s">
        <v>944</v>
      </c>
      <c r="E18" s="585"/>
      <c r="F18" s="585"/>
      <c r="G18" s="585"/>
      <c r="H18" s="585"/>
      <c r="I18" s="585"/>
      <c r="J18" s="585"/>
      <c r="K18" s="585"/>
      <c r="L18" s="585"/>
      <c r="M18" s="585"/>
      <c r="N18" s="585"/>
      <c r="O18" s="585"/>
      <c r="P18" s="585"/>
      <c r="Q18" s="594"/>
      <c r="R18" s="594"/>
      <c r="S18" s="594"/>
      <c r="T18" s="594"/>
      <c r="U18" s="594"/>
      <c r="V18" s="593"/>
      <c r="W18" s="593"/>
      <c r="X18" s="595"/>
      <c r="Y18" s="595"/>
      <c r="Z18" s="636" t="s">
        <v>914</v>
      </c>
    </row>
    <row r="19" spans="2:30" s="478" customFormat="1" ht="18" customHeight="1">
      <c r="B19" s="594"/>
      <c r="C19" s="594"/>
      <c r="D19" s="1293" t="s">
        <v>464</v>
      </c>
      <c r="E19" s="1294"/>
      <c r="F19" s="1294"/>
      <c r="G19" s="1294"/>
      <c r="H19" s="1294"/>
      <c r="I19" s="1295"/>
      <c r="J19" s="1296"/>
      <c r="K19" s="1297"/>
      <c r="L19" s="1297"/>
      <c r="M19" s="1297"/>
      <c r="N19" s="1297"/>
      <c r="O19" s="1297"/>
      <c r="P19" s="1298"/>
      <c r="Q19" s="584" t="s">
        <v>465</v>
      </c>
      <c r="R19" s="1269" t="s">
        <v>466</v>
      </c>
      <c r="S19" s="1269"/>
      <c r="T19" s="1269"/>
      <c r="U19" s="1269"/>
      <c r="V19" s="1269"/>
      <c r="W19" s="1269"/>
      <c r="X19" s="595"/>
      <c r="Y19" s="595"/>
      <c r="Z19" s="636"/>
    </row>
    <row r="20" spans="2:30" s="478" customFormat="1" ht="15" customHeight="1">
      <c r="B20" s="594"/>
      <c r="C20" s="594"/>
      <c r="D20" s="586"/>
      <c r="E20" s="586"/>
      <c r="F20" s="586"/>
      <c r="G20" s="586"/>
      <c r="H20" s="586"/>
      <c r="I20" s="586"/>
      <c r="J20" s="586"/>
      <c r="K20" s="586"/>
      <c r="L20" s="586"/>
      <c r="M20" s="586"/>
      <c r="N20" s="586"/>
      <c r="O20" s="586"/>
      <c r="P20" s="586"/>
      <c r="Q20" s="594"/>
      <c r="R20" s="594"/>
      <c r="S20" s="594"/>
      <c r="T20" s="594"/>
      <c r="U20" s="594"/>
      <c r="V20" s="593"/>
      <c r="W20" s="593"/>
      <c r="X20" s="595"/>
      <c r="Y20" s="595"/>
      <c r="Z20" s="637"/>
    </row>
    <row r="21" spans="2:30" s="476" customFormat="1" ht="13.5">
      <c r="B21" s="587" t="s">
        <v>833</v>
      </c>
      <c r="C21" s="594"/>
      <c r="D21" s="594"/>
      <c r="E21" s="594"/>
      <c r="F21" s="594"/>
      <c r="G21" s="594"/>
      <c r="H21" s="594"/>
      <c r="I21" s="594"/>
      <c r="J21" s="594"/>
      <c r="K21" s="594"/>
      <c r="L21" s="577"/>
      <c r="M21" s="594"/>
      <c r="N21" s="594"/>
      <c r="O21" s="594"/>
      <c r="P21" s="594"/>
      <c r="Q21" s="578"/>
      <c r="R21" s="594"/>
      <c r="S21" s="594"/>
      <c r="T21" s="583"/>
      <c r="U21" s="594"/>
      <c r="V21" s="594"/>
      <c r="W21" s="594"/>
      <c r="X21" s="594"/>
      <c r="Y21" s="595"/>
      <c r="Z21" s="635"/>
      <c r="AD21" s="477"/>
    </row>
    <row r="22" spans="2:30" s="478" customFormat="1" ht="24.95" customHeight="1">
      <c r="B22" s="594"/>
      <c r="C22" s="594"/>
      <c r="D22" s="1287" t="s">
        <v>467</v>
      </c>
      <c r="E22" s="1288"/>
      <c r="F22" s="1288"/>
      <c r="G22" s="1289"/>
      <c r="H22" s="1290">
        <f>J12</f>
        <v>0</v>
      </c>
      <c r="I22" s="1291"/>
      <c r="J22" s="588" t="s">
        <v>468</v>
      </c>
      <c r="K22" s="1268">
        <f>IFERROR(IF(J17&gt;J16,0,H22*40000*J19),"")</f>
        <v>0</v>
      </c>
      <c r="L22" s="1258"/>
      <c r="M22" s="1258"/>
      <c r="N22" s="1258"/>
      <c r="O22" s="1258"/>
      <c r="P22" s="1259"/>
      <c r="Q22" s="577" t="s">
        <v>434</v>
      </c>
      <c r="R22" s="1292" t="s">
        <v>850</v>
      </c>
      <c r="S22" s="1292"/>
      <c r="T22" s="1292"/>
      <c r="U22" s="1292"/>
      <c r="V22" s="1292"/>
      <c r="W22" s="1292"/>
      <c r="X22" s="595"/>
      <c r="Y22" s="595"/>
      <c r="Z22" s="637"/>
    </row>
    <row r="23" spans="2:30" ht="15" customHeight="1">
      <c r="B23" s="589"/>
      <c r="C23" s="595"/>
      <c r="D23" s="589"/>
      <c r="E23" s="589"/>
      <c r="F23" s="589"/>
      <c r="G23" s="589"/>
      <c r="H23" s="589"/>
      <c r="I23" s="589"/>
      <c r="J23" s="589"/>
      <c r="K23" s="589"/>
      <c r="L23" s="589"/>
      <c r="M23" s="589"/>
      <c r="N23" s="589"/>
      <c r="O23" s="589"/>
      <c r="P23" s="589"/>
      <c r="Q23" s="589"/>
      <c r="R23" s="589"/>
      <c r="S23" s="589"/>
      <c r="T23" s="589"/>
      <c r="U23" s="589"/>
      <c r="V23" s="589"/>
      <c r="W23" s="589"/>
      <c r="X23" s="595"/>
      <c r="Y23" s="595"/>
    </row>
    <row r="24" spans="2:30" ht="15" customHeight="1">
      <c r="B24" s="589" t="s">
        <v>837</v>
      </c>
      <c r="C24" s="595"/>
      <c r="D24" s="589"/>
      <c r="E24" s="589"/>
      <c r="F24" s="589"/>
      <c r="G24" s="589"/>
      <c r="H24" s="589"/>
      <c r="I24" s="589"/>
      <c r="J24" s="589"/>
      <c r="K24" s="589"/>
      <c r="L24" s="589"/>
      <c r="M24" s="589"/>
      <c r="N24" s="589"/>
      <c r="O24" s="589"/>
      <c r="P24" s="589"/>
      <c r="Q24" s="589"/>
      <c r="R24" s="589"/>
      <c r="S24" s="589"/>
      <c r="T24" s="589"/>
      <c r="U24" s="589"/>
      <c r="V24" s="589"/>
      <c r="W24" s="589"/>
      <c r="X24" s="595"/>
      <c r="Y24" s="595"/>
    </row>
    <row r="25" spans="2:30" s="478" customFormat="1" ht="24.95" customHeight="1">
      <c r="B25" s="595"/>
      <c r="C25" s="595"/>
      <c r="D25" s="1257" t="s">
        <v>830</v>
      </c>
      <c r="E25" s="1257"/>
      <c r="F25" s="1257"/>
      <c r="G25" s="1257"/>
      <c r="H25" s="1257"/>
      <c r="I25" s="1257"/>
      <c r="J25" s="1279"/>
      <c r="K25" s="1279"/>
      <c r="L25" s="1279"/>
      <c r="M25" s="1279"/>
      <c r="N25" s="1279"/>
      <c r="O25" s="1279"/>
      <c r="P25" s="1279"/>
      <c r="Q25" s="592" t="s">
        <v>469</v>
      </c>
      <c r="R25" s="1277" t="s">
        <v>839</v>
      </c>
      <c r="S25" s="1277"/>
      <c r="T25" s="1277"/>
      <c r="U25" s="1277"/>
      <c r="V25" s="1277"/>
      <c r="W25" s="1277"/>
      <c r="X25" s="592"/>
      <c r="Y25" s="592"/>
      <c r="Z25" s="636" t="s">
        <v>836</v>
      </c>
    </row>
    <row r="26" spans="2:30" ht="26.1" customHeight="1">
      <c r="B26" s="595"/>
      <c r="C26" s="595"/>
      <c r="D26" s="1274" t="s">
        <v>895</v>
      </c>
      <c r="E26" s="1274"/>
      <c r="F26" s="1274"/>
      <c r="G26" s="1274"/>
      <c r="H26" s="1274"/>
      <c r="I26" s="1274"/>
      <c r="J26" s="1274"/>
      <c r="K26" s="1274"/>
      <c r="L26" s="1274"/>
      <c r="M26" s="1274"/>
      <c r="N26" s="1274"/>
      <c r="O26" s="1274"/>
      <c r="P26" s="1274"/>
      <c r="Q26" s="1274"/>
      <c r="R26" s="1274"/>
      <c r="S26" s="1274"/>
      <c r="T26" s="1274"/>
      <c r="U26" s="1274"/>
      <c r="V26" s="1274"/>
      <c r="W26" s="1274"/>
      <c r="X26" s="590"/>
      <c r="Y26" s="595"/>
    </row>
    <row r="27" spans="2:30" ht="15" customHeight="1">
      <c r="B27" s="589"/>
      <c r="C27" s="595"/>
      <c r="D27" s="589"/>
      <c r="E27" s="589"/>
      <c r="F27" s="589"/>
      <c r="G27" s="589"/>
      <c r="H27" s="589"/>
      <c r="I27" s="589"/>
      <c r="J27" s="589"/>
      <c r="K27" s="589"/>
      <c r="L27" s="589"/>
      <c r="M27" s="589"/>
      <c r="N27" s="589"/>
      <c r="O27" s="589"/>
      <c r="P27" s="589"/>
      <c r="Q27" s="589"/>
      <c r="R27" s="589"/>
      <c r="S27" s="589"/>
      <c r="T27" s="589"/>
      <c r="U27" s="589"/>
      <c r="V27" s="589"/>
      <c r="W27" s="589"/>
      <c r="X27" s="595"/>
      <c r="Y27" s="595"/>
    </row>
    <row r="28" spans="2:30" s="478" customFormat="1" ht="24.95" customHeight="1">
      <c r="B28" s="595"/>
      <c r="C28" s="595"/>
      <c r="D28" s="1275" t="s">
        <v>831</v>
      </c>
      <c r="E28" s="1275"/>
      <c r="F28" s="1275"/>
      <c r="G28" s="1275"/>
      <c r="H28" s="1275"/>
      <c r="I28" s="1275"/>
      <c r="J28" s="1276">
        <f>K22+J25</f>
        <v>0</v>
      </c>
      <c r="K28" s="1276"/>
      <c r="L28" s="1276"/>
      <c r="M28" s="1276"/>
      <c r="N28" s="1276"/>
      <c r="O28" s="1276"/>
      <c r="P28" s="1276"/>
      <c r="Q28" s="577" t="s">
        <v>434</v>
      </c>
      <c r="R28" s="1277" t="s">
        <v>840</v>
      </c>
      <c r="S28" s="1277"/>
      <c r="T28" s="1277"/>
      <c r="U28" s="1277"/>
      <c r="V28" s="1277"/>
      <c r="W28" s="1277"/>
      <c r="X28" s="592"/>
      <c r="Y28" s="592"/>
      <c r="Z28" s="637"/>
    </row>
    <row r="29" spans="2:30" s="478" customFormat="1" ht="15.75" customHeight="1">
      <c r="B29" s="594"/>
      <c r="C29" s="588"/>
      <c r="D29" s="594"/>
      <c r="E29" s="594"/>
      <c r="F29" s="594"/>
      <c r="G29" s="594"/>
      <c r="H29" s="594"/>
      <c r="I29" s="594"/>
      <c r="J29" s="595"/>
      <c r="K29" s="584"/>
      <c r="L29" s="595"/>
      <c r="M29" s="595"/>
      <c r="N29" s="595"/>
      <c r="O29" s="595"/>
      <c r="P29" s="595"/>
      <c r="Q29" s="594"/>
      <c r="R29" s="594"/>
      <c r="S29" s="583"/>
      <c r="T29" s="594"/>
      <c r="U29" s="594"/>
      <c r="V29" s="594"/>
      <c r="W29" s="594"/>
      <c r="X29" s="595"/>
      <c r="Y29" s="595"/>
      <c r="Z29" s="637"/>
    </row>
    <row r="30" spans="2:30" s="478" customFormat="1" ht="24.95" customHeight="1">
      <c r="B30" s="595"/>
      <c r="C30" s="581"/>
      <c r="D30" s="1252" t="s">
        <v>829</v>
      </c>
      <c r="E30" s="1252"/>
      <c r="F30" s="1252"/>
      <c r="G30" s="1252"/>
      <c r="H30" s="1252"/>
      <c r="I30" s="1252"/>
      <c r="J30" s="1278">
        <v>400000</v>
      </c>
      <c r="K30" s="1278"/>
      <c r="L30" s="1278"/>
      <c r="M30" s="1278"/>
      <c r="N30" s="1278"/>
      <c r="O30" s="1278"/>
      <c r="P30" s="1278"/>
      <c r="Q30" s="584" t="s">
        <v>434</v>
      </c>
      <c r="R30" s="1269" t="s">
        <v>841</v>
      </c>
      <c r="S30" s="1269"/>
      <c r="T30" s="1269"/>
      <c r="U30" s="1269"/>
      <c r="V30" s="1269"/>
      <c r="W30" s="1269"/>
      <c r="X30" s="594"/>
      <c r="Y30" s="594"/>
      <c r="Z30" s="637"/>
    </row>
    <row r="31" spans="2:30" ht="15" customHeight="1">
      <c r="B31" s="589"/>
      <c r="C31" s="595"/>
      <c r="D31" s="589"/>
      <c r="E31" s="589"/>
      <c r="F31" s="589"/>
      <c r="G31" s="589"/>
      <c r="H31" s="589"/>
      <c r="I31" s="589"/>
      <c r="J31" s="589"/>
      <c r="K31" s="589"/>
      <c r="L31" s="589"/>
      <c r="M31" s="589"/>
      <c r="N31" s="589"/>
      <c r="O31" s="589"/>
      <c r="P31" s="589"/>
      <c r="Q31" s="589"/>
      <c r="R31" s="589"/>
      <c r="S31" s="589"/>
      <c r="T31" s="589"/>
      <c r="U31" s="589"/>
      <c r="V31" s="589"/>
      <c r="W31" s="589"/>
      <c r="X31" s="595"/>
      <c r="Y31" s="595"/>
    </row>
    <row r="32" spans="2:30" ht="15" customHeight="1">
      <c r="B32" s="589" t="s">
        <v>844</v>
      </c>
      <c r="C32" s="595"/>
      <c r="D32" s="589"/>
      <c r="E32" s="589"/>
      <c r="F32" s="589"/>
      <c r="G32" s="589"/>
      <c r="H32" s="589"/>
      <c r="I32" s="589"/>
      <c r="J32" s="589"/>
      <c r="K32" s="589"/>
      <c r="L32" s="589"/>
      <c r="M32" s="589"/>
      <c r="N32" s="589"/>
      <c r="O32" s="589"/>
      <c r="P32" s="589"/>
      <c r="Q32" s="589"/>
      <c r="R32" s="589"/>
      <c r="S32" s="589"/>
      <c r="T32" s="589"/>
      <c r="U32" s="589"/>
      <c r="V32" s="589"/>
      <c r="W32" s="589"/>
      <c r="X32" s="595"/>
      <c r="Y32" s="595"/>
    </row>
    <row r="33" spans="2:27" s="478" customFormat="1" ht="24.95" customHeight="1">
      <c r="B33" s="594"/>
      <c r="C33" s="594"/>
      <c r="D33" s="1262" t="s">
        <v>851</v>
      </c>
      <c r="E33" s="1263"/>
      <c r="F33" s="1263"/>
      <c r="G33" s="1263"/>
      <c r="H33" s="1263"/>
      <c r="I33" s="1264"/>
      <c r="J33" s="1268">
        <f>IF(OR(J28="",J30=""),"",MIN(J28,J30))</f>
        <v>0</v>
      </c>
      <c r="K33" s="1258"/>
      <c r="L33" s="1258"/>
      <c r="M33" s="1258"/>
      <c r="N33" s="1258"/>
      <c r="O33" s="1258"/>
      <c r="P33" s="1259"/>
      <c r="Q33" s="584" t="s">
        <v>434</v>
      </c>
      <c r="R33" s="1269" t="s">
        <v>842</v>
      </c>
      <c r="S33" s="1269"/>
      <c r="T33" s="1269"/>
      <c r="U33" s="1269"/>
      <c r="V33" s="1269"/>
      <c r="W33" s="1269"/>
      <c r="X33" s="595"/>
      <c r="Y33" s="595"/>
      <c r="Z33" s="636" t="s">
        <v>915</v>
      </c>
    </row>
    <row r="34" spans="2:27" ht="15" customHeight="1">
      <c r="B34" s="595"/>
      <c r="C34" s="595"/>
      <c r="D34" s="1244" t="s">
        <v>874</v>
      </c>
      <c r="E34" s="1244"/>
      <c r="F34" s="1244"/>
      <c r="G34" s="1244"/>
      <c r="H34" s="1244"/>
      <c r="I34" s="1244"/>
      <c r="J34" s="1244"/>
      <c r="K34" s="1244"/>
      <c r="L34" s="1244"/>
      <c r="M34" s="1244"/>
      <c r="N34" s="1244"/>
      <c r="O34" s="1244"/>
      <c r="P34" s="1244"/>
      <c r="Q34" s="1244"/>
      <c r="R34" s="1244"/>
      <c r="S34" s="1244"/>
      <c r="T34" s="1244"/>
      <c r="U34" s="1244"/>
      <c r="V34" s="1244"/>
      <c r="W34" s="1244"/>
      <c r="X34" s="590"/>
      <c r="Y34" s="595"/>
    </row>
    <row r="35" spans="2:27" ht="15" customHeight="1">
      <c r="B35" s="595"/>
      <c r="C35" s="595"/>
      <c r="D35" s="1244"/>
      <c r="E35" s="1244"/>
      <c r="F35" s="1244"/>
      <c r="G35" s="1244"/>
      <c r="H35" s="1244"/>
      <c r="I35" s="1244"/>
      <c r="J35" s="1244"/>
      <c r="K35" s="1244"/>
      <c r="L35" s="1244"/>
      <c r="M35" s="1244"/>
      <c r="N35" s="1244"/>
      <c r="O35" s="1244"/>
      <c r="P35" s="1244"/>
      <c r="Q35" s="1244"/>
      <c r="R35" s="1244"/>
      <c r="S35" s="1244"/>
      <c r="T35" s="1244"/>
      <c r="U35" s="1244"/>
      <c r="V35" s="1244"/>
      <c r="W35" s="1244"/>
      <c r="X35" s="595"/>
      <c r="Y35" s="595"/>
    </row>
    <row r="37" spans="2:27" ht="20.100000000000001" customHeight="1">
      <c r="Z37" s="638"/>
      <c r="AA37" s="479"/>
    </row>
  </sheetData>
  <sheetProtection sheet="1" selectLockedCells="1"/>
  <mergeCells count="47">
    <mergeCell ref="R25:W25"/>
    <mergeCell ref="D7:I7"/>
    <mergeCell ref="J7:S7"/>
    <mergeCell ref="T7:X7"/>
    <mergeCell ref="J8:X8"/>
    <mergeCell ref="D22:G22"/>
    <mergeCell ref="H22:I22"/>
    <mergeCell ref="K22:P22"/>
    <mergeCell ref="R22:W22"/>
    <mergeCell ref="D19:I19"/>
    <mergeCell ref="J19:P19"/>
    <mergeCell ref="R19:W19"/>
    <mergeCell ref="R17:W17"/>
    <mergeCell ref="D13:I13"/>
    <mergeCell ref="J13:P13"/>
    <mergeCell ref="J33:P33"/>
    <mergeCell ref="R33:W33"/>
    <mergeCell ref="R16:W16"/>
    <mergeCell ref="D14:I14"/>
    <mergeCell ref="J14:P14"/>
    <mergeCell ref="Q14:R14"/>
    <mergeCell ref="D15:I15"/>
    <mergeCell ref="D26:W26"/>
    <mergeCell ref="D28:I28"/>
    <mergeCell ref="J28:P28"/>
    <mergeCell ref="R28:W28"/>
    <mergeCell ref="D30:I30"/>
    <mergeCell ref="J30:P30"/>
    <mergeCell ref="R30:W30"/>
    <mergeCell ref="D25:I25"/>
    <mergeCell ref="J25:P25"/>
    <mergeCell ref="D34:W35"/>
    <mergeCell ref="D17:I17"/>
    <mergeCell ref="J17:P17"/>
    <mergeCell ref="D8:I8"/>
    <mergeCell ref="D10:I10"/>
    <mergeCell ref="J10:P10"/>
    <mergeCell ref="J15:P15"/>
    <mergeCell ref="D16:I16"/>
    <mergeCell ref="J16:P16"/>
    <mergeCell ref="Q10:W11"/>
    <mergeCell ref="D11:I11"/>
    <mergeCell ref="J11:P11"/>
    <mergeCell ref="D33:I33"/>
    <mergeCell ref="D12:I12"/>
    <mergeCell ref="J12:P12"/>
    <mergeCell ref="R12:W12"/>
  </mergeCells>
  <phoneticPr fontId="8"/>
  <conditionalFormatting sqref="J17:P17 J19:P19 J10:P14">
    <cfRule type="containsBlanks" dxfId="65" priority="42">
      <formula>LEN(TRIM(J10))=0</formula>
    </cfRule>
  </conditionalFormatting>
  <conditionalFormatting sqref="J15:P15">
    <cfRule type="containsBlanks" dxfId="64" priority="25">
      <formula>LEN(TRIM(J15))=0</formula>
    </cfRule>
    <cfRule type="expression" dxfId="63" priority="41">
      <formula>AND($J$15="",$J$14="ハイブリッド")</formula>
    </cfRule>
  </conditionalFormatting>
  <conditionalFormatting sqref="X19:Y19 X12:Y12 E3:Y3 B19:R19 B17:R17 B12:R12 B36:Y1048576 B13:Y15 B10:Y11 B18:Y18 B22:Y22 B16:Q16 X16:Y17 B35:C35 X35:Y35">
    <cfRule type="expression" priority="40">
      <formula>CELL("protect",B3)=0</formula>
    </cfRule>
  </conditionalFormatting>
  <conditionalFormatting sqref="B1:B2">
    <cfRule type="expression" dxfId="62" priority="37">
      <formula>_xlfn.ISFORMULA(B1)=TRUE</formula>
    </cfRule>
  </conditionalFormatting>
  <conditionalFormatting sqref="B3:D3">
    <cfRule type="containsText" dxfId="61" priority="35" operator="containsText" text="(例)">
      <formula>NOT(ISERROR(SEARCH("(例)",B3)))</formula>
    </cfRule>
    <cfRule type="expression" dxfId="60" priority="36">
      <formula>_xlfn.ISFORMULA(B3)=TRUE</formula>
    </cfRule>
  </conditionalFormatting>
  <conditionalFormatting sqref="A6:XFD6 A7:B8 Y8:XFD8 Y7 AA7:XFD7">
    <cfRule type="expression" dxfId="59" priority="33">
      <formula>_xlfn.ISFORMULA(A6)=TRUE</formula>
    </cfRule>
  </conditionalFormatting>
  <conditionalFormatting sqref="J8:X8 J7 T7">
    <cfRule type="containsBlanks" dxfId="58" priority="32">
      <formula>LEN(TRIM(J7))=0</formula>
    </cfRule>
  </conditionalFormatting>
  <conditionalFormatting sqref="D7:X8">
    <cfRule type="expression" dxfId="57" priority="31">
      <formula>_xlfn.ISFORMULA(D7)=TRUE</formula>
    </cfRule>
  </conditionalFormatting>
  <conditionalFormatting sqref="B20:Y20">
    <cfRule type="expression" priority="24">
      <formula>CELL("protect",B20)=0</formula>
    </cfRule>
  </conditionalFormatting>
  <conditionalFormatting sqref="R16">
    <cfRule type="expression" priority="23">
      <formula>CELL("protect",R16)=0</formula>
    </cfRule>
  </conditionalFormatting>
  <conditionalFormatting sqref="J25">
    <cfRule type="expression" priority="21">
      <formula>CELL("protect",J25)=0</formula>
    </cfRule>
  </conditionalFormatting>
  <conditionalFormatting sqref="B23 D23:Y23">
    <cfRule type="expression" priority="20">
      <formula>CELL("protect",B23)=0</formula>
    </cfRule>
  </conditionalFormatting>
  <conditionalFormatting sqref="B27 D27:Y27">
    <cfRule type="expression" priority="19">
      <formula>CELL("protect",B27)=0</formula>
    </cfRule>
  </conditionalFormatting>
  <conditionalFormatting sqref="C25:D25 Q25:R25 D26 X26:Y26 B24 D24:Y24 B26">
    <cfRule type="expression" priority="22">
      <formula>CELL("protect",B24)=0</formula>
    </cfRule>
  </conditionalFormatting>
  <conditionalFormatting sqref="D30">
    <cfRule type="expression" priority="15">
      <formula>CELL("protect",D30)=0</formula>
    </cfRule>
  </conditionalFormatting>
  <conditionalFormatting sqref="D28 Q28:R28 J30 X30:Y30 Q30:R30 C29:Y29">
    <cfRule type="expression" priority="18">
      <formula>CELL("protect",C28)=0</formula>
    </cfRule>
  </conditionalFormatting>
  <conditionalFormatting sqref="J28">
    <cfRule type="expression" priority="17">
      <formula>CELL("protect",J28)=0</formula>
    </cfRule>
  </conditionalFormatting>
  <conditionalFormatting sqref="B29">
    <cfRule type="expression" dxfId="56" priority="16">
      <formula>_xlfn.ISFORMULA(B29)=TRUE</formula>
    </cfRule>
  </conditionalFormatting>
  <conditionalFormatting sqref="A9:XFD9">
    <cfRule type="expression" dxfId="55" priority="13">
      <formula>_xlfn.ISFORMULA(A9)=TRUE</formula>
    </cfRule>
  </conditionalFormatting>
  <conditionalFormatting sqref="A21:XFD21">
    <cfRule type="expression" dxfId="54" priority="12">
      <formula>_xlfn.ISFORMULA(A21)=TRUE</formula>
    </cfRule>
  </conditionalFormatting>
  <conditionalFormatting sqref="B33:P33 X33:Y33">
    <cfRule type="expression" priority="11">
      <formula>CELL("protect",B33)=0</formula>
    </cfRule>
  </conditionalFormatting>
  <conditionalFormatting sqref="B32 D32:Y32">
    <cfRule type="expression" priority="10">
      <formula>CELL("protect",B32)=0</formula>
    </cfRule>
  </conditionalFormatting>
  <conditionalFormatting sqref="Q33:R33">
    <cfRule type="expression" priority="9">
      <formula>CELL("protect",Q33)=0</formula>
    </cfRule>
  </conditionalFormatting>
  <conditionalFormatting sqref="B31 D31:Y31">
    <cfRule type="expression" priority="8">
      <formula>CELL("protect",B31)=0</formula>
    </cfRule>
  </conditionalFormatting>
  <conditionalFormatting sqref="A5:XFD5">
    <cfRule type="expression" dxfId="53" priority="7">
      <formula>_xlfn.ISFORMULA(A5)=TRUE</formula>
    </cfRule>
  </conditionalFormatting>
  <conditionalFormatting sqref="A4:XFD4">
    <cfRule type="expression" dxfId="52" priority="6">
      <formula>_xlfn.ISFORMULA(A4)=TRUE</formula>
    </cfRule>
  </conditionalFormatting>
  <conditionalFormatting sqref="D34 X34:Y34 B34">
    <cfRule type="expression" priority="2">
      <formula>CELL("protect",B34)=0</formula>
    </cfRule>
  </conditionalFormatting>
  <conditionalFormatting sqref="A1:A2">
    <cfRule type="expression" dxfId="51" priority="1">
      <formula>_xlfn.ISFORMULA(A1)=TRUE</formula>
    </cfRule>
  </conditionalFormatting>
  <dataValidations count="10">
    <dataValidation type="whole" imeMode="disabled" operator="greaterThanOrEqual" allowBlank="1" showInputMessage="1" showErrorMessage="1" error="整数で入力して下さい。" sqref="J17:P17" xr:uid="{F06DE2E5-58BA-4EAD-B933-3171CFFB7738}">
      <formula1>0</formula1>
    </dataValidation>
    <dataValidation type="whole" imeMode="disabled" operator="greaterThanOrEqual" allowBlank="1" showInputMessage="1" showErrorMessage="1" error="別機種の④蓄電システム導入補助金申請額を整数で記入してください。" sqref="J25" xr:uid="{6153E61E-A9EA-4132-A449-27C28D88B468}">
      <formula1>0</formula1>
    </dataValidation>
    <dataValidation type="whole" imeMode="disabled" operator="greaterThanOrEqual" allowBlank="1" showInputMessage="1" showErrorMessage="1" error="整数で入力して下さい。" sqref="J19:P19" xr:uid="{9E745D47-5953-4B43-AF10-0050BC52FCAC}">
      <formula1>1</formula1>
    </dataValidation>
    <dataValidation type="list" allowBlank="1" showInputMessage="1" showErrorMessage="1" sqref="X65560:Y65560 IH65560 SD65560 ABZ65560 ALV65560 AVR65560 BFN65560 BPJ65560 BZF65560 CJB65560 CSX65560 DCT65560 DMP65560 DWL65560 EGH65560 EQD65560 EZZ65560 FJV65560 FTR65560 GDN65560 GNJ65560 GXF65560 HHB65560 HQX65560 IAT65560 IKP65560 IUL65560 JEH65560 JOD65560 JXZ65560 KHV65560 KRR65560 LBN65560 LLJ65560 LVF65560 MFB65560 MOX65560 MYT65560 NIP65560 NSL65560 OCH65560 OMD65560 OVZ65560 PFV65560 PPR65560 PZN65560 QJJ65560 QTF65560 RDB65560 RMX65560 RWT65560 SGP65560 SQL65560 TAH65560 TKD65560 TTZ65560 UDV65560 UNR65560 UXN65560 VHJ65560 VRF65560 WBB65560 WKX65560 WUT65560 X131096:Y131096 IH131096 SD131096 ABZ131096 ALV131096 AVR131096 BFN131096 BPJ131096 BZF131096 CJB131096 CSX131096 DCT131096 DMP131096 DWL131096 EGH131096 EQD131096 EZZ131096 FJV131096 FTR131096 GDN131096 GNJ131096 GXF131096 HHB131096 HQX131096 IAT131096 IKP131096 IUL131096 JEH131096 JOD131096 JXZ131096 KHV131096 KRR131096 LBN131096 LLJ131096 LVF131096 MFB131096 MOX131096 MYT131096 NIP131096 NSL131096 OCH131096 OMD131096 OVZ131096 PFV131096 PPR131096 PZN131096 QJJ131096 QTF131096 RDB131096 RMX131096 RWT131096 SGP131096 SQL131096 TAH131096 TKD131096 TTZ131096 UDV131096 UNR131096 UXN131096 VHJ131096 VRF131096 WBB131096 WKX131096 WUT131096 X196632:Y196632 IH196632 SD196632 ABZ196632 ALV196632 AVR196632 BFN196632 BPJ196632 BZF196632 CJB196632 CSX196632 DCT196632 DMP196632 DWL196632 EGH196632 EQD196632 EZZ196632 FJV196632 FTR196632 GDN196632 GNJ196632 GXF196632 HHB196632 HQX196632 IAT196632 IKP196632 IUL196632 JEH196632 JOD196632 JXZ196632 KHV196632 KRR196632 LBN196632 LLJ196632 LVF196632 MFB196632 MOX196632 MYT196632 NIP196632 NSL196632 OCH196632 OMD196632 OVZ196632 PFV196632 PPR196632 PZN196632 QJJ196632 QTF196632 RDB196632 RMX196632 RWT196632 SGP196632 SQL196632 TAH196632 TKD196632 TTZ196632 UDV196632 UNR196632 UXN196632 VHJ196632 VRF196632 WBB196632 WKX196632 WUT196632 X262168:Y262168 IH262168 SD262168 ABZ262168 ALV262168 AVR262168 BFN262168 BPJ262168 BZF262168 CJB262168 CSX262168 DCT262168 DMP262168 DWL262168 EGH262168 EQD262168 EZZ262168 FJV262168 FTR262168 GDN262168 GNJ262168 GXF262168 HHB262168 HQX262168 IAT262168 IKP262168 IUL262168 JEH262168 JOD262168 JXZ262168 KHV262168 KRR262168 LBN262168 LLJ262168 LVF262168 MFB262168 MOX262168 MYT262168 NIP262168 NSL262168 OCH262168 OMD262168 OVZ262168 PFV262168 PPR262168 PZN262168 QJJ262168 QTF262168 RDB262168 RMX262168 RWT262168 SGP262168 SQL262168 TAH262168 TKD262168 TTZ262168 UDV262168 UNR262168 UXN262168 VHJ262168 VRF262168 WBB262168 WKX262168 WUT262168 X327704:Y327704 IH327704 SD327704 ABZ327704 ALV327704 AVR327704 BFN327704 BPJ327704 BZF327704 CJB327704 CSX327704 DCT327704 DMP327704 DWL327704 EGH327704 EQD327704 EZZ327704 FJV327704 FTR327704 GDN327704 GNJ327704 GXF327704 HHB327704 HQX327704 IAT327704 IKP327704 IUL327704 JEH327704 JOD327704 JXZ327704 KHV327704 KRR327704 LBN327704 LLJ327704 LVF327704 MFB327704 MOX327704 MYT327704 NIP327704 NSL327704 OCH327704 OMD327704 OVZ327704 PFV327704 PPR327704 PZN327704 QJJ327704 QTF327704 RDB327704 RMX327704 RWT327704 SGP327704 SQL327704 TAH327704 TKD327704 TTZ327704 UDV327704 UNR327704 UXN327704 VHJ327704 VRF327704 WBB327704 WKX327704 WUT327704 X393240:Y393240 IH393240 SD393240 ABZ393240 ALV393240 AVR393240 BFN393240 BPJ393240 BZF393240 CJB393240 CSX393240 DCT393240 DMP393240 DWL393240 EGH393240 EQD393240 EZZ393240 FJV393240 FTR393240 GDN393240 GNJ393240 GXF393240 HHB393240 HQX393240 IAT393240 IKP393240 IUL393240 JEH393240 JOD393240 JXZ393240 KHV393240 KRR393240 LBN393240 LLJ393240 LVF393240 MFB393240 MOX393240 MYT393240 NIP393240 NSL393240 OCH393240 OMD393240 OVZ393240 PFV393240 PPR393240 PZN393240 QJJ393240 QTF393240 RDB393240 RMX393240 RWT393240 SGP393240 SQL393240 TAH393240 TKD393240 TTZ393240 UDV393240 UNR393240 UXN393240 VHJ393240 VRF393240 WBB393240 WKX393240 WUT393240 X458776:Y458776 IH458776 SD458776 ABZ458776 ALV458776 AVR458776 BFN458776 BPJ458776 BZF458776 CJB458776 CSX458776 DCT458776 DMP458776 DWL458776 EGH458776 EQD458776 EZZ458776 FJV458776 FTR458776 GDN458776 GNJ458776 GXF458776 HHB458776 HQX458776 IAT458776 IKP458776 IUL458776 JEH458776 JOD458776 JXZ458776 KHV458776 KRR458776 LBN458776 LLJ458776 LVF458776 MFB458776 MOX458776 MYT458776 NIP458776 NSL458776 OCH458776 OMD458776 OVZ458776 PFV458776 PPR458776 PZN458776 QJJ458776 QTF458776 RDB458776 RMX458776 RWT458776 SGP458776 SQL458776 TAH458776 TKD458776 TTZ458776 UDV458776 UNR458776 UXN458776 VHJ458776 VRF458776 WBB458776 WKX458776 WUT458776 X524312:Y524312 IH524312 SD524312 ABZ524312 ALV524312 AVR524312 BFN524312 BPJ524312 BZF524312 CJB524312 CSX524312 DCT524312 DMP524312 DWL524312 EGH524312 EQD524312 EZZ524312 FJV524312 FTR524312 GDN524312 GNJ524312 GXF524312 HHB524312 HQX524312 IAT524312 IKP524312 IUL524312 JEH524312 JOD524312 JXZ524312 KHV524312 KRR524312 LBN524312 LLJ524312 LVF524312 MFB524312 MOX524312 MYT524312 NIP524312 NSL524312 OCH524312 OMD524312 OVZ524312 PFV524312 PPR524312 PZN524312 QJJ524312 QTF524312 RDB524312 RMX524312 RWT524312 SGP524312 SQL524312 TAH524312 TKD524312 TTZ524312 UDV524312 UNR524312 UXN524312 VHJ524312 VRF524312 WBB524312 WKX524312 WUT524312 X589848:Y589848 IH589848 SD589848 ABZ589848 ALV589848 AVR589848 BFN589848 BPJ589848 BZF589848 CJB589848 CSX589848 DCT589848 DMP589848 DWL589848 EGH589848 EQD589848 EZZ589848 FJV589848 FTR589848 GDN589848 GNJ589848 GXF589848 HHB589848 HQX589848 IAT589848 IKP589848 IUL589848 JEH589848 JOD589848 JXZ589848 KHV589848 KRR589848 LBN589848 LLJ589848 LVF589848 MFB589848 MOX589848 MYT589848 NIP589848 NSL589848 OCH589848 OMD589848 OVZ589848 PFV589848 PPR589848 PZN589848 QJJ589848 QTF589848 RDB589848 RMX589848 RWT589848 SGP589848 SQL589848 TAH589848 TKD589848 TTZ589848 UDV589848 UNR589848 UXN589848 VHJ589848 VRF589848 WBB589848 WKX589848 WUT589848 X655384:Y655384 IH655384 SD655384 ABZ655384 ALV655384 AVR655384 BFN655384 BPJ655384 BZF655384 CJB655384 CSX655384 DCT655384 DMP655384 DWL655384 EGH655384 EQD655384 EZZ655384 FJV655384 FTR655384 GDN655384 GNJ655384 GXF655384 HHB655384 HQX655384 IAT655384 IKP655384 IUL655384 JEH655384 JOD655384 JXZ655384 KHV655384 KRR655384 LBN655384 LLJ655384 LVF655384 MFB655384 MOX655384 MYT655384 NIP655384 NSL655384 OCH655384 OMD655384 OVZ655384 PFV655384 PPR655384 PZN655384 QJJ655384 QTF655384 RDB655384 RMX655384 RWT655384 SGP655384 SQL655384 TAH655384 TKD655384 TTZ655384 UDV655384 UNR655384 UXN655384 VHJ655384 VRF655384 WBB655384 WKX655384 WUT655384 X720920:Y720920 IH720920 SD720920 ABZ720920 ALV720920 AVR720920 BFN720920 BPJ720920 BZF720920 CJB720920 CSX720920 DCT720920 DMP720920 DWL720920 EGH720920 EQD720920 EZZ720920 FJV720920 FTR720920 GDN720920 GNJ720920 GXF720920 HHB720920 HQX720920 IAT720920 IKP720920 IUL720920 JEH720920 JOD720920 JXZ720920 KHV720920 KRR720920 LBN720920 LLJ720920 LVF720920 MFB720920 MOX720920 MYT720920 NIP720920 NSL720920 OCH720920 OMD720920 OVZ720920 PFV720920 PPR720920 PZN720920 QJJ720920 QTF720920 RDB720920 RMX720920 RWT720920 SGP720920 SQL720920 TAH720920 TKD720920 TTZ720920 UDV720920 UNR720920 UXN720920 VHJ720920 VRF720920 WBB720920 WKX720920 WUT720920 X786456:Y786456 IH786456 SD786456 ABZ786456 ALV786456 AVR786456 BFN786456 BPJ786456 BZF786456 CJB786456 CSX786456 DCT786456 DMP786456 DWL786456 EGH786456 EQD786456 EZZ786456 FJV786456 FTR786456 GDN786456 GNJ786456 GXF786456 HHB786456 HQX786456 IAT786456 IKP786456 IUL786456 JEH786456 JOD786456 JXZ786456 KHV786456 KRR786456 LBN786456 LLJ786456 LVF786456 MFB786456 MOX786456 MYT786456 NIP786456 NSL786456 OCH786456 OMD786456 OVZ786456 PFV786456 PPR786456 PZN786456 QJJ786456 QTF786456 RDB786456 RMX786456 RWT786456 SGP786456 SQL786456 TAH786456 TKD786456 TTZ786456 UDV786456 UNR786456 UXN786456 VHJ786456 VRF786456 WBB786456 WKX786456 WUT786456 X851992:Y851992 IH851992 SD851992 ABZ851992 ALV851992 AVR851992 BFN851992 BPJ851992 BZF851992 CJB851992 CSX851992 DCT851992 DMP851992 DWL851992 EGH851992 EQD851992 EZZ851992 FJV851992 FTR851992 GDN851992 GNJ851992 GXF851992 HHB851992 HQX851992 IAT851992 IKP851992 IUL851992 JEH851992 JOD851992 JXZ851992 KHV851992 KRR851992 LBN851992 LLJ851992 LVF851992 MFB851992 MOX851992 MYT851992 NIP851992 NSL851992 OCH851992 OMD851992 OVZ851992 PFV851992 PPR851992 PZN851992 QJJ851992 QTF851992 RDB851992 RMX851992 RWT851992 SGP851992 SQL851992 TAH851992 TKD851992 TTZ851992 UDV851992 UNR851992 UXN851992 VHJ851992 VRF851992 WBB851992 WKX851992 WUT851992 X917528:Y917528 IH917528 SD917528 ABZ917528 ALV917528 AVR917528 BFN917528 BPJ917528 BZF917528 CJB917528 CSX917528 DCT917528 DMP917528 DWL917528 EGH917528 EQD917528 EZZ917528 FJV917528 FTR917528 GDN917528 GNJ917528 GXF917528 HHB917528 HQX917528 IAT917528 IKP917528 IUL917528 JEH917528 JOD917528 JXZ917528 KHV917528 KRR917528 LBN917528 LLJ917528 LVF917528 MFB917528 MOX917528 MYT917528 NIP917528 NSL917528 OCH917528 OMD917528 OVZ917528 PFV917528 PPR917528 PZN917528 QJJ917528 QTF917528 RDB917528 RMX917528 RWT917528 SGP917528 SQL917528 TAH917528 TKD917528 TTZ917528 UDV917528 UNR917528 UXN917528 VHJ917528 VRF917528 WBB917528 WKX917528 WUT917528 X983064:Y983064 IH983064 SD983064 ABZ983064 ALV983064 AVR983064 BFN983064 BPJ983064 BZF983064 CJB983064 CSX983064 DCT983064 DMP983064 DWL983064 EGH983064 EQD983064 EZZ983064 FJV983064 FTR983064 GDN983064 GNJ983064 GXF983064 HHB983064 HQX983064 IAT983064 IKP983064 IUL983064 JEH983064 JOD983064 JXZ983064 KHV983064 KRR983064 LBN983064 LLJ983064 LVF983064 MFB983064 MOX983064 MYT983064 NIP983064 NSL983064 OCH983064 OMD983064 OVZ983064 PFV983064 PPR983064 PZN983064 QJJ983064 QTF983064 RDB983064 RMX983064 RWT983064 SGP983064 SQL983064 TAH983064 TKD983064 TTZ983064 UDV983064 UNR983064 UXN983064 VHJ983064 VRF983064 WBB983064 WKX983064 WUT983064 X65558:Y65558 IH65558 SD65558 ABZ65558 ALV65558 AVR65558 BFN65558 BPJ65558 BZF65558 CJB65558 CSX65558 DCT65558 DMP65558 DWL65558 EGH65558 EQD65558 EZZ65558 FJV65558 FTR65558 GDN65558 GNJ65558 GXF65558 HHB65558 HQX65558 IAT65558 IKP65558 IUL65558 JEH65558 JOD65558 JXZ65558 KHV65558 KRR65558 LBN65558 LLJ65558 LVF65558 MFB65558 MOX65558 MYT65558 NIP65558 NSL65558 OCH65558 OMD65558 OVZ65558 PFV65558 PPR65558 PZN65558 QJJ65558 QTF65558 RDB65558 RMX65558 RWT65558 SGP65558 SQL65558 TAH65558 TKD65558 TTZ65558 UDV65558 UNR65558 UXN65558 VHJ65558 VRF65558 WBB65558 WKX65558 WUT65558 X131094:Y131094 IH131094 SD131094 ABZ131094 ALV131094 AVR131094 BFN131094 BPJ131094 BZF131094 CJB131094 CSX131094 DCT131094 DMP131094 DWL131094 EGH131094 EQD131094 EZZ131094 FJV131094 FTR131094 GDN131094 GNJ131094 GXF131094 HHB131094 HQX131094 IAT131094 IKP131094 IUL131094 JEH131094 JOD131094 JXZ131094 KHV131094 KRR131094 LBN131094 LLJ131094 LVF131094 MFB131094 MOX131094 MYT131094 NIP131094 NSL131094 OCH131094 OMD131094 OVZ131094 PFV131094 PPR131094 PZN131094 QJJ131094 QTF131094 RDB131094 RMX131094 RWT131094 SGP131094 SQL131094 TAH131094 TKD131094 TTZ131094 UDV131094 UNR131094 UXN131094 VHJ131094 VRF131094 WBB131094 WKX131094 WUT131094 X196630:Y196630 IH196630 SD196630 ABZ196630 ALV196630 AVR196630 BFN196630 BPJ196630 BZF196630 CJB196630 CSX196630 DCT196630 DMP196630 DWL196630 EGH196630 EQD196630 EZZ196630 FJV196630 FTR196630 GDN196630 GNJ196630 GXF196630 HHB196630 HQX196630 IAT196630 IKP196630 IUL196630 JEH196630 JOD196630 JXZ196630 KHV196630 KRR196630 LBN196630 LLJ196630 LVF196630 MFB196630 MOX196630 MYT196630 NIP196630 NSL196630 OCH196630 OMD196630 OVZ196630 PFV196630 PPR196630 PZN196630 QJJ196630 QTF196630 RDB196630 RMX196630 RWT196630 SGP196630 SQL196630 TAH196630 TKD196630 TTZ196630 UDV196630 UNR196630 UXN196630 VHJ196630 VRF196630 WBB196630 WKX196630 WUT196630 X262166:Y262166 IH262166 SD262166 ABZ262166 ALV262166 AVR262166 BFN262166 BPJ262166 BZF262166 CJB262166 CSX262166 DCT262166 DMP262166 DWL262166 EGH262166 EQD262166 EZZ262166 FJV262166 FTR262166 GDN262166 GNJ262166 GXF262166 HHB262166 HQX262166 IAT262166 IKP262166 IUL262166 JEH262166 JOD262166 JXZ262166 KHV262166 KRR262166 LBN262166 LLJ262166 LVF262166 MFB262166 MOX262166 MYT262166 NIP262166 NSL262166 OCH262166 OMD262166 OVZ262166 PFV262166 PPR262166 PZN262166 QJJ262166 QTF262166 RDB262166 RMX262166 RWT262166 SGP262166 SQL262166 TAH262166 TKD262166 TTZ262166 UDV262166 UNR262166 UXN262166 VHJ262166 VRF262166 WBB262166 WKX262166 WUT262166 X327702:Y327702 IH327702 SD327702 ABZ327702 ALV327702 AVR327702 BFN327702 BPJ327702 BZF327702 CJB327702 CSX327702 DCT327702 DMP327702 DWL327702 EGH327702 EQD327702 EZZ327702 FJV327702 FTR327702 GDN327702 GNJ327702 GXF327702 HHB327702 HQX327702 IAT327702 IKP327702 IUL327702 JEH327702 JOD327702 JXZ327702 KHV327702 KRR327702 LBN327702 LLJ327702 LVF327702 MFB327702 MOX327702 MYT327702 NIP327702 NSL327702 OCH327702 OMD327702 OVZ327702 PFV327702 PPR327702 PZN327702 QJJ327702 QTF327702 RDB327702 RMX327702 RWT327702 SGP327702 SQL327702 TAH327702 TKD327702 TTZ327702 UDV327702 UNR327702 UXN327702 VHJ327702 VRF327702 WBB327702 WKX327702 WUT327702 X393238:Y393238 IH393238 SD393238 ABZ393238 ALV393238 AVR393238 BFN393238 BPJ393238 BZF393238 CJB393238 CSX393238 DCT393238 DMP393238 DWL393238 EGH393238 EQD393238 EZZ393238 FJV393238 FTR393238 GDN393238 GNJ393238 GXF393238 HHB393238 HQX393238 IAT393238 IKP393238 IUL393238 JEH393238 JOD393238 JXZ393238 KHV393238 KRR393238 LBN393238 LLJ393238 LVF393238 MFB393238 MOX393238 MYT393238 NIP393238 NSL393238 OCH393238 OMD393238 OVZ393238 PFV393238 PPR393238 PZN393238 QJJ393238 QTF393238 RDB393238 RMX393238 RWT393238 SGP393238 SQL393238 TAH393238 TKD393238 TTZ393238 UDV393238 UNR393238 UXN393238 VHJ393238 VRF393238 WBB393238 WKX393238 WUT393238 X458774:Y458774 IH458774 SD458774 ABZ458774 ALV458774 AVR458774 BFN458774 BPJ458774 BZF458774 CJB458774 CSX458774 DCT458774 DMP458774 DWL458774 EGH458774 EQD458774 EZZ458774 FJV458774 FTR458774 GDN458774 GNJ458774 GXF458774 HHB458774 HQX458774 IAT458774 IKP458774 IUL458774 JEH458774 JOD458774 JXZ458774 KHV458774 KRR458774 LBN458774 LLJ458774 LVF458774 MFB458774 MOX458774 MYT458774 NIP458774 NSL458774 OCH458774 OMD458774 OVZ458774 PFV458774 PPR458774 PZN458774 QJJ458774 QTF458774 RDB458774 RMX458774 RWT458774 SGP458774 SQL458774 TAH458774 TKD458774 TTZ458774 UDV458774 UNR458774 UXN458774 VHJ458774 VRF458774 WBB458774 WKX458774 WUT458774 X524310:Y524310 IH524310 SD524310 ABZ524310 ALV524310 AVR524310 BFN524310 BPJ524310 BZF524310 CJB524310 CSX524310 DCT524310 DMP524310 DWL524310 EGH524310 EQD524310 EZZ524310 FJV524310 FTR524310 GDN524310 GNJ524310 GXF524310 HHB524310 HQX524310 IAT524310 IKP524310 IUL524310 JEH524310 JOD524310 JXZ524310 KHV524310 KRR524310 LBN524310 LLJ524310 LVF524310 MFB524310 MOX524310 MYT524310 NIP524310 NSL524310 OCH524310 OMD524310 OVZ524310 PFV524310 PPR524310 PZN524310 QJJ524310 QTF524310 RDB524310 RMX524310 RWT524310 SGP524310 SQL524310 TAH524310 TKD524310 TTZ524310 UDV524310 UNR524310 UXN524310 VHJ524310 VRF524310 WBB524310 WKX524310 WUT524310 X589846:Y589846 IH589846 SD589846 ABZ589846 ALV589846 AVR589846 BFN589846 BPJ589846 BZF589846 CJB589846 CSX589846 DCT589846 DMP589846 DWL589846 EGH589846 EQD589846 EZZ589846 FJV589846 FTR589846 GDN589846 GNJ589846 GXF589846 HHB589846 HQX589846 IAT589846 IKP589846 IUL589846 JEH589846 JOD589846 JXZ589846 KHV589846 KRR589846 LBN589846 LLJ589846 LVF589846 MFB589846 MOX589846 MYT589846 NIP589846 NSL589846 OCH589846 OMD589846 OVZ589846 PFV589846 PPR589846 PZN589846 QJJ589846 QTF589846 RDB589846 RMX589846 RWT589846 SGP589846 SQL589846 TAH589846 TKD589846 TTZ589846 UDV589846 UNR589846 UXN589846 VHJ589846 VRF589846 WBB589846 WKX589846 WUT589846 X655382:Y655382 IH655382 SD655382 ABZ655382 ALV655382 AVR655382 BFN655382 BPJ655382 BZF655382 CJB655382 CSX655382 DCT655382 DMP655382 DWL655382 EGH655382 EQD655382 EZZ655382 FJV655382 FTR655382 GDN655382 GNJ655382 GXF655382 HHB655382 HQX655382 IAT655382 IKP655382 IUL655382 JEH655382 JOD655382 JXZ655382 KHV655382 KRR655382 LBN655382 LLJ655382 LVF655382 MFB655382 MOX655382 MYT655382 NIP655382 NSL655382 OCH655382 OMD655382 OVZ655382 PFV655382 PPR655382 PZN655382 QJJ655382 QTF655382 RDB655382 RMX655382 RWT655382 SGP655382 SQL655382 TAH655382 TKD655382 TTZ655382 UDV655382 UNR655382 UXN655382 VHJ655382 VRF655382 WBB655382 WKX655382 WUT655382 X720918:Y720918 IH720918 SD720918 ABZ720918 ALV720918 AVR720918 BFN720918 BPJ720918 BZF720918 CJB720918 CSX720918 DCT720918 DMP720918 DWL720918 EGH720918 EQD720918 EZZ720918 FJV720918 FTR720918 GDN720918 GNJ720918 GXF720918 HHB720918 HQX720918 IAT720918 IKP720918 IUL720918 JEH720918 JOD720918 JXZ720918 KHV720918 KRR720918 LBN720918 LLJ720918 LVF720918 MFB720918 MOX720918 MYT720918 NIP720918 NSL720918 OCH720918 OMD720918 OVZ720918 PFV720918 PPR720918 PZN720918 QJJ720918 QTF720918 RDB720918 RMX720918 RWT720918 SGP720918 SQL720918 TAH720918 TKD720918 TTZ720918 UDV720918 UNR720918 UXN720918 VHJ720918 VRF720918 WBB720918 WKX720918 WUT720918 X786454:Y786454 IH786454 SD786454 ABZ786454 ALV786454 AVR786454 BFN786454 BPJ786454 BZF786454 CJB786454 CSX786454 DCT786454 DMP786454 DWL786454 EGH786454 EQD786454 EZZ786454 FJV786454 FTR786454 GDN786454 GNJ786454 GXF786454 HHB786454 HQX786454 IAT786454 IKP786454 IUL786454 JEH786454 JOD786454 JXZ786454 KHV786454 KRR786454 LBN786454 LLJ786454 LVF786454 MFB786454 MOX786454 MYT786454 NIP786454 NSL786454 OCH786454 OMD786454 OVZ786454 PFV786454 PPR786454 PZN786454 QJJ786454 QTF786454 RDB786454 RMX786454 RWT786454 SGP786454 SQL786454 TAH786454 TKD786454 TTZ786454 UDV786454 UNR786454 UXN786454 VHJ786454 VRF786454 WBB786454 WKX786454 WUT786454 X851990:Y851990 IH851990 SD851990 ABZ851990 ALV851990 AVR851990 BFN851990 BPJ851990 BZF851990 CJB851990 CSX851990 DCT851990 DMP851990 DWL851990 EGH851990 EQD851990 EZZ851990 FJV851990 FTR851990 GDN851990 GNJ851990 GXF851990 HHB851990 HQX851990 IAT851990 IKP851990 IUL851990 JEH851990 JOD851990 JXZ851990 KHV851990 KRR851990 LBN851990 LLJ851990 LVF851990 MFB851990 MOX851990 MYT851990 NIP851990 NSL851990 OCH851990 OMD851990 OVZ851990 PFV851990 PPR851990 PZN851990 QJJ851990 QTF851990 RDB851990 RMX851990 RWT851990 SGP851990 SQL851990 TAH851990 TKD851990 TTZ851990 UDV851990 UNR851990 UXN851990 VHJ851990 VRF851990 WBB851990 WKX851990 WUT851990 X917526:Y917526 IH917526 SD917526 ABZ917526 ALV917526 AVR917526 BFN917526 BPJ917526 BZF917526 CJB917526 CSX917526 DCT917526 DMP917526 DWL917526 EGH917526 EQD917526 EZZ917526 FJV917526 FTR917526 GDN917526 GNJ917526 GXF917526 HHB917526 HQX917526 IAT917526 IKP917526 IUL917526 JEH917526 JOD917526 JXZ917526 KHV917526 KRR917526 LBN917526 LLJ917526 LVF917526 MFB917526 MOX917526 MYT917526 NIP917526 NSL917526 OCH917526 OMD917526 OVZ917526 PFV917526 PPR917526 PZN917526 QJJ917526 QTF917526 RDB917526 RMX917526 RWT917526 SGP917526 SQL917526 TAH917526 TKD917526 TTZ917526 UDV917526 UNR917526 UXN917526 VHJ917526 VRF917526 WBB917526 WKX917526 WUT917526 X983062:Y983062 IH983062 SD983062 ABZ983062 ALV983062 AVR983062 BFN983062 BPJ983062 BZF983062 CJB983062 CSX983062 DCT983062 DMP983062 DWL983062 EGH983062 EQD983062 EZZ983062 FJV983062 FTR983062 GDN983062 GNJ983062 GXF983062 HHB983062 HQX983062 IAT983062 IKP983062 IUL983062 JEH983062 JOD983062 JXZ983062 KHV983062 KRR983062 LBN983062 LLJ983062 LVF983062 MFB983062 MOX983062 MYT983062 NIP983062 NSL983062 OCH983062 OMD983062 OVZ983062 PFV983062 PPR983062 PZN983062 QJJ983062 QTF983062 RDB983062 RMX983062 RWT983062 SGP983062 SQL983062 TAH983062 TKD983062 TTZ983062 UDV983062 UNR983062 UXN983062 VHJ983062 VRF983062 WBB983062 WKX983062 WUT983062" xr:uid="{DEECADF2-F2A2-42C4-BF41-F5E35703D5CE}">
      <formula1>"無,有"</formula1>
    </dataValidation>
    <dataValidation type="list" allowBlank="1" showInputMessage="1" showErrorMessage="1" sqref="WUF982982:WUL982982 HT14:HZ14 RP14:RV14 ABL14:ABR14 ALH14:ALN14 AVD14:AVJ14 BEZ14:BFF14 BOV14:BPB14 BYR14:BYX14 CIN14:CIT14 CSJ14:CSP14 DCF14:DCL14 DMB14:DMH14 DVX14:DWD14 EFT14:EFZ14 EPP14:EPV14 EZL14:EZR14 FJH14:FJN14 FTD14:FTJ14 GCZ14:GDF14 GMV14:GNB14 GWR14:GWX14 HGN14:HGT14 HQJ14:HQP14 IAF14:IAL14 IKB14:IKH14 ITX14:IUD14 JDT14:JDZ14 JNP14:JNV14 JXL14:JXR14 KHH14:KHN14 KRD14:KRJ14 LAZ14:LBF14 LKV14:LLB14 LUR14:LUX14 MEN14:MET14 MOJ14:MOP14 MYF14:MYL14 NIB14:NIH14 NRX14:NSD14 OBT14:OBZ14 OLP14:OLV14 OVL14:OVR14 PFH14:PFN14 PPD14:PPJ14 PYZ14:PZF14 QIV14:QJB14 QSR14:QSX14 RCN14:RCT14 RMJ14:RMP14 RWF14:RWL14 SGB14:SGH14 SPX14:SQD14 SZT14:SZZ14 TJP14:TJV14 TTL14:TTR14 UDH14:UDN14 UND14:UNJ14 UWZ14:UXF14 VGV14:VHB14 VQR14:VQX14 WAN14:WAT14 WKJ14:WKP14 WUF14:WUL14 J65478:P65478 HT65478:HZ65478 RP65478:RV65478 ABL65478:ABR65478 ALH65478:ALN65478 AVD65478:AVJ65478 BEZ65478:BFF65478 BOV65478:BPB65478 BYR65478:BYX65478 CIN65478:CIT65478 CSJ65478:CSP65478 DCF65478:DCL65478 DMB65478:DMH65478 DVX65478:DWD65478 EFT65478:EFZ65478 EPP65478:EPV65478 EZL65478:EZR65478 FJH65478:FJN65478 FTD65478:FTJ65478 GCZ65478:GDF65478 GMV65478:GNB65478 GWR65478:GWX65478 HGN65478:HGT65478 HQJ65478:HQP65478 IAF65478:IAL65478 IKB65478:IKH65478 ITX65478:IUD65478 JDT65478:JDZ65478 JNP65478:JNV65478 JXL65478:JXR65478 KHH65478:KHN65478 KRD65478:KRJ65478 LAZ65478:LBF65478 LKV65478:LLB65478 LUR65478:LUX65478 MEN65478:MET65478 MOJ65478:MOP65478 MYF65478:MYL65478 NIB65478:NIH65478 NRX65478:NSD65478 OBT65478:OBZ65478 OLP65478:OLV65478 OVL65478:OVR65478 PFH65478:PFN65478 PPD65478:PPJ65478 PYZ65478:PZF65478 QIV65478:QJB65478 QSR65478:QSX65478 RCN65478:RCT65478 RMJ65478:RMP65478 RWF65478:RWL65478 SGB65478:SGH65478 SPX65478:SQD65478 SZT65478:SZZ65478 TJP65478:TJV65478 TTL65478:TTR65478 UDH65478:UDN65478 UND65478:UNJ65478 UWZ65478:UXF65478 VGV65478:VHB65478 VQR65478:VQX65478 WAN65478:WAT65478 WKJ65478:WKP65478 WUF65478:WUL65478 J131014:P131014 HT131014:HZ131014 RP131014:RV131014 ABL131014:ABR131014 ALH131014:ALN131014 AVD131014:AVJ131014 BEZ131014:BFF131014 BOV131014:BPB131014 BYR131014:BYX131014 CIN131014:CIT131014 CSJ131014:CSP131014 DCF131014:DCL131014 DMB131014:DMH131014 DVX131014:DWD131014 EFT131014:EFZ131014 EPP131014:EPV131014 EZL131014:EZR131014 FJH131014:FJN131014 FTD131014:FTJ131014 GCZ131014:GDF131014 GMV131014:GNB131014 GWR131014:GWX131014 HGN131014:HGT131014 HQJ131014:HQP131014 IAF131014:IAL131014 IKB131014:IKH131014 ITX131014:IUD131014 JDT131014:JDZ131014 JNP131014:JNV131014 JXL131014:JXR131014 KHH131014:KHN131014 KRD131014:KRJ131014 LAZ131014:LBF131014 LKV131014:LLB131014 LUR131014:LUX131014 MEN131014:MET131014 MOJ131014:MOP131014 MYF131014:MYL131014 NIB131014:NIH131014 NRX131014:NSD131014 OBT131014:OBZ131014 OLP131014:OLV131014 OVL131014:OVR131014 PFH131014:PFN131014 PPD131014:PPJ131014 PYZ131014:PZF131014 QIV131014:QJB131014 QSR131014:QSX131014 RCN131014:RCT131014 RMJ131014:RMP131014 RWF131014:RWL131014 SGB131014:SGH131014 SPX131014:SQD131014 SZT131014:SZZ131014 TJP131014:TJV131014 TTL131014:TTR131014 UDH131014:UDN131014 UND131014:UNJ131014 UWZ131014:UXF131014 VGV131014:VHB131014 VQR131014:VQX131014 WAN131014:WAT131014 WKJ131014:WKP131014 WUF131014:WUL131014 J196550:P196550 HT196550:HZ196550 RP196550:RV196550 ABL196550:ABR196550 ALH196550:ALN196550 AVD196550:AVJ196550 BEZ196550:BFF196550 BOV196550:BPB196550 BYR196550:BYX196550 CIN196550:CIT196550 CSJ196550:CSP196550 DCF196550:DCL196550 DMB196550:DMH196550 DVX196550:DWD196550 EFT196550:EFZ196550 EPP196550:EPV196550 EZL196550:EZR196550 FJH196550:FJN196550 FTD196550:FTJ196550 GCZ196550:GDF196550 GMV196550:GNB196550 GWR196550:GWX196550 HGN196550:HGT196550 HQJ196550:HQP196550 IAF196550:IAL196550 IKB196550:IKH196550 ITX196550:IUD196550 JDT196550:JDZ196550 JNP196550:JNV196550 JXL196550:JXR196550 KHH196550:KHN196550 KRD196550:KRJ196550 LAZ196550:LBF196550 LKV196550:LLB196550 LUR196550:LUX196550 MEN196550:MET196550 MOJ196550:MOP196550 MYF196550:MYL196550 NIB196550:NIH196550 NRX196550:NSD196550 OBT196550:OBZ196550 OLP196550:OLV196550 OVL196550:OVR196550 PFH196550:PFN196550 PPD196550:PPJ196550 PYZ196550:PZF196550 QIV196550:QJB196550 QSR196550:QSX196550 RCN196550:RCT196550 RMJ196550:RMP196550 RWF196550:RWL196550 SGB196550:SGH196550 SPX196550:SQD196550 SZT196550:SZZ196550 TJP196550:TJV196550 TTL196550:TTR196550 UDH196550:UDN196550 UND196550:UNJ196550 UWZ196550:UXF196550 VGV196550:VHB196550 VQR196550:VQX196550 WAN196550:WAT196550 WKJ196550:WKP196550 WUF196550:WUL196550 J262086:P262086 HT262086:HZ262086 RP262086:RV262086 ABL262086:ABR262086 ALH262086:ALN262086 AVD262086:AVJ262086 BEZ262086:BFF262086 BOV262086:BPB262086 BYR262086:BYX262086 CIN262086:CIT262086 CSJ262086:CSP262086 DCF262086:DCL262086 DMB262086:DMH262086 DVX262086:DWD262086 EFT262086:EFZ262086 EPP262086:EPV262086 EZL262086:EZR262086 FJH262086:FJN262086 FTD262086:FTJ262086 GCZ262086:GDF262086 GMV262086:GNB262086 GWR262086:GWX262086 HGN262086:HGT262086 HQJ262086:HQP262086 IAF262086:IAL262086 IKB262086:IKH262086 ITX262086:IUD262086 JDT262086:JDZ262086 JNP262086:JNV262086 JXL262086:JXR262086 KHH262086:KHN262086 KRD262086:KRJ262086 LAZ262086:LBF262086 LKV262086:LLB262086 LUR262086:LUX262086 MEN262086:MET262086 MOJ262086:MOP262086 MYF262086:MYL262086 NIB262086:NIH262086 NRX262086:NSD262086 OBT262086:OBZ262086 OLP262086:OLV262086 OVL262086:OVR262086 PFH262086:PFN262086 PPD262086:PPJ262086 PYZ262086:PZF262086 QIV262086:QJB262086 QSR262086:QSX262086 RCN262086:RCT262086 RMJ262086:RMP262086 RWF262086:RWL262086 SGB262086:SGH262086 SPX262086:SQD262086 SZT262086:SZZ262086 TJP262086:TJV262086 TTL262086:TTR262086 UDH262086:UDN262086 UND262086:UNJ262086 UWZ262086:UXF262086 VGV262086:VHB262086 VQR262086:VQX262086 WAN262086:WAT262086 WKJ262086:WKP262086 WUF262086:WUL262086 J327622:P327622 HT327622:HZ327622 RP327622:RV327622 ABL327622:ABR327622 ALH327622:ALN327622 AVD327622:AVJ327622 BEZ327622:BFF327622 BOV327622:BPB327622 BYR327622:BYX327622 CIN327622:CIT327622 CSJ327622:CSP327622 DCF327622:DCL327622 DMB327622:DMH327622 DVX327622:DWD327622 EFT327622:EFZ327622 EPP327622:EPV327622 EZL327622:EZR327622 FJH327622:FJN327622 FTD327622:FTJ327622 GCZ327622:GDF327622 GMV327622:GNB327622 GWR327622:GWX327622 HGN327622:HGT327622 HQJ327622:HQP327622 IAF327622:IAL327622 IKB327622:IKH327622 ITX327622:IUD327622 JDT327622:JDZ327622 JNP327622:JNV327622 JXL327622:JXR327622 KHH327622:KHN327622 KRD327622:KRJ327622 LAZ327622:LBF327622 LKV327622:LLB327622 LUR327622:LUX327622 MEN327622:MET327622 MOJ327622:MOP327622 MYF327622:MYL327622 NIB327622:NIH327622 NRX327622:NSD327622 OBT327622:OBZ327622 OLP327622:OLV327622 OVL327622:OVR327622 PFH327622:PFN327622 PPD327622:PPJ327622 PYZ327622:PZF327622 QIV327622:QJB327622 QSR327622:QSX327622 RCN327622:RCT327622 RMJ327622:RMP327622 RWF327622:RWL327622 SGB327622:SGH327622 SPX327622:SQD327622 SZT327622:SZZ327622 TJP327622:TJV327622 TTL327622:TTR327622 UDH327622:UDN327622 UND327622:UNJ327622 UWZ327622:UXF327622 VGV327622:VHB327622 VQR327622:VQX327622 WAN327622:WAT327622 WKJ327622:WKP327622 WUF327622:WUL327622 J393158:P393158 HT393158:HZ393158 RP393158:RV393158 ABL393158:ABR393158 ALH393158:ALN393158 AVD393158:AVJ393158 BEZ393158:BFF393158 BOV393158:BPB393158 BYR393158:BYX393158 CIN393158:CIT393158 CSJ393158:CSP393158 DCF393158:DCL393158 DMB393158:DMH393158 DVX393158:DWD393158 EFT393158:EFZ393158 EPP393158:EPV393158 EZL393158:EZR393158 FJH393158:FJN393158 FTD393158:FTJ393158 GCZ393158:GDF393158 GMV393158:GNB393158 GWR393158:GWX393158 HGN393158:HGT393158 HQJ393158:HQP393158 IAF393158:IAL393158 IKB393158:IKH393158 ITX393158:IUD393158 JDT393158:JDZ393158 JNP393158:JNV393158 JXL393158:JXR393158 KHH393158:KHN393158 KRD393158:KRJ393158 LAZ393158:LBF393158 LKV393158:LLB393158 LUR393158:LUX393158 MEN393158:MET393158 MOJ393158:MOP393158 MYF393158:MYL393158 NIB393158:NIH393158 NRX393158:NSD393158 OBT393158:OBZ393158 OLP393158:OLV393158 OVL393158:OVR393158 PFH393158:PFN393158 PPD393158:PPJ393158 PYZ393158:PZF393158 QIV393158:QJB393158 QSR393158:QSX393158 RCN393158:RCT393158 RMJ393158:RMP393158 RWF393158:RWL393158 SGB393158:SGH393158 SPX393158:SQD393158 SZT393158:SZZ393158 TJP393158:TJV393158 TTL393158:TTR393158 UDH393158:UDN393158 UND393158:UNJ393158 UWZ393158:UXF393158 VGV393158:VHB393158 VQR393158:VQX393158 WAN393158:WAT393158 WKJ393158:WKP393158 WUF393158:WUL393158 J458694:P458694 HT458694:HZ458694 RP458694:RV458694 ABL458694:ABR458694 ALH458694:ALN458694 AVD458694:AVJ458694 BEZ458694:BFF458694 BOV458694:BPB458694 BYR458694:BYX458694 CIN458694:CIT458694 CSJ458694:CSP458694 DCF458694:DCL458694 DMB458694:DMH458694 DVX458694:DWD458694 EFT458694:EFZ458694 EPP458694:EPV458694 EZL458694:EZR458694 FJH458694:FJN458694 FTD458694:FTJ458694 GCZ458694:GDF458694 GMV458694:GNB458694 GWR458694:GWX458694 HGN458694:HGT458694 HQJ458694:HQP458694 IAF458694:IAL458694 IKB458694:IKH458694 ITX458694:IUD458694 JDT458694:JDZ458694 JNP458694:JNV458694 JXL458694:JXR458694 KHH458694:KHN458694 KRD458694:KRJ458694 LAZ458694:LBF458694 LKV458694:LLB458694 LUR458694:LUX458694 MEN458694:MET458694 MOJ458694:MOP458694 MYF458694:MYL458694 NIB458694:NIH458694 NRX458694:NSD458694 OBT458694:OBZ458694 OLP458694:OLV458694 OVL458694:OVR458694 PFH458694:PFN458694 PPD458694:PPJ458694 PYZ458694:PZF458694 QIV458694:QJB458694 QSR458694:QSX458694 RCN458694:RCT458694 RMJ458694:RMP458694 RWF458694:RWL458694 SGB458694:SGH458694 SPX458694:SQD458694 SZT458694:SZZ458694 TJP458694:TJV458694 TTL458694:TTR458694 UDH458694:UDN458694 UND458694:UNJ458694 UWZ458694:UXF458694 VGV458694:VHB458694 VQR458694:VQX458694 WAN458694:WAT458694 WKJ458694:WKP458694 WUF458694:WUL458694 J524230:P524230 HT524230:HZ524230 RP524230:RV524230 ABL524230:ABR524230 ALH524230:ALN524230 AVD524230:AVJ524230 BEZ524230:BFF524230 BOV524230:BPB524230 BYR524230:BYX524230 CIN524230:CIT524230 CSJ524230:CSP524230 DCF524230:DCL524230 DMB524230:DMH524230 DVX524230:DWD524230 EFT524230:EFZ524230 EPP524230:EPV524230 EZL524230:EZR524230 FJH524230:FJN524230 FTD524230:FTJ524230 GCZ524230:GDF524230 GMV524230:GNB524230 GWR524230:GWX524230 HGN524230:HGT524230 HQJ524230:HQP524230 IAF524230:IAL524230 IKB524230:IKH524230 ITX524230:IUD524230 JDT524230:JDZ524230 JNP524230:JNV524230 JXL524230:JXR524230 KHH524230:KHN524230 KRD524230:KRJ524230 LAZ524230:LBF524230 LKV524230:LLB524230 LUR524230:LUX524230 MEN524230:MET524230 MOJ524230:MOP524230 MYF524230:MYL524230 NIB524230:NIH524230 NRX524230:NSD524230 OBT524230:OBZ524230 OLP524230:OLV524230 OVL524230:OVR524230 PFH524230:PFN524230 PPD524230:PPJ524230 PYZ524230:PZF524230 QIV524230:QJB524230 QSR524230:QSX524230 RCN524230:RCT524230 RMJ524230:RMP524230 RWF524230:RWL524230 SGB524230:SGH524230 SPX524230:SQD524230 SZT524230:SZZ524230 TJP524230:TJV524230 TTL524230:TTR524230 UDH524230:UDN524230 UND524230:UNJ524230 UWZ524230:UXF524230 VGV524230:VHB524230 VQR524230:VQX524230 WAN524230:WAT524230 WKJ524230:WKP524230 WUF524230:WUL524230 J589766:P589766 HT589766:HZ589766 RP589766:RV589766 ABL589766:ABR589766 ALH589766:ALN589766 AVD589766:AVJ589766 BEZ589766:BFF589766 BOV589766:BPB589766 BYR589766:BYX589766 CIN589766:CIT589766 CSJ589766:CSP589766 DCF589766:DCL589766 DMB589766:DMH589766 DVX589766:DWD589766 EFT589766:EFZ589766 EPP589766:EPV589766 EZL589766:EZR589766 FJH589766:FJN589766 FTD589766:FTJ589766 GCZ589766:GDF589766 GMV589766:GNB589766 GWR589766:GWX589766 HGN589766:HGT589766 HQJ589766:HQP589766 IAF589766:IAL589766 IKB589766:IKH589766 ITX589766:IUD589766 JDT589766:JDZ589766 JNP589766:JNV589766 JXL589766:JXR589766 KHH589766:KHN589766 KRD589766:KRJ589766 LAZ589766:LBF589766 LKV589766:LLB589766 LUR589766:LUX589766 MEN589766:MET589766 MOJ589766:MOP589766 MYF589766:MYL589766 NIB589766:NIH589766 NRX589766:NSD589766 OBT589766:OBZ589766 OLP589766:OLV589766 OVL589766:OVR589766 PFH589766:PFN589766 PPD589766:PPJ589766 PYZ589766:PZF589766 QIV589766:QJB589766 QSR589766:QSX589766 RCN589766:RCT589766 RMJ589766:RMP589766 RWF589766:RWL589766 SGB589766:SGH589766 SPX589766:SQD589766 SZT589766:SZZ589766 TJP589766:TJV589766 TTL589766:TTR589766 UDH589766:UDN589766 UND589766:UNJ589766 UWZ589766:UXF589766 VGV589766:VHB589766 VQR589766:VQX589766 WAN589766:WAT589766 WKJ589766:WKP589766 WUF589766:WUL589766 J655302:P655302 HT655302:HZ655302 RP655302:RV655302 ABL655302:ABR655302 ALH655302:ALN655302 AVD655302:AVJ655302 BEZ655302:BFF655302 BOV655302:BPB655302 BYR655302:BYX655302 CIN655302:CIT655302 CSJ655302:CSP655302 DCF655302:DCL655302 DMB655302:DMH655302 DVX655302:DWD655302 EFT655302:EFZ655302 EPP655302:EPV655302 EZL655302:EZR655302 FJH655302:FJN655302 FTD655302:FTJ655302 GCZ655302:GDF655302 GMV655302:GNB655302 GWR655302:GWX655302 HGN655302:HGT655302 HQJ655302:HQP655302 IAF655302:IAL655302 IKB655302:IKH655302 ITX655302:IUD655302 JDT655302:JDZ655302 JNP655302:JNV655302 JXL655302:JXR655302 KHH655302:KHN655302 KRD655302:KRJ655302 LAZ655302:LBF655302 LKV655302:LLB655302 LUR655302:LUX655302 MEN655302:MET655302 MOJ655302:MOP655302 MYF655302:MYL655302 NIB655302:NIH655302 NRX655302:NSD655302 OBT655302:OBZ655302 OLP655302:OLV655302 OVL655302:OVR655302 PFH655302:PFN655302 PPD655302:PPJ655302 PYZ655302:PZF655302 QIV655302:QJB655302 QSR655302:QSX655302 RCN655302:RCT655302 RMJ655302:RMP655302 RWF655302:RWL655302 SGB655302:SGH655302 SPX655302:SQD655302 SZT655302:SZZ655302 TJP655302:TJV655302 TTL655302:TTR655302 UDH655302:UDN655302 UND655302:UNJ655302 UWZ655302:UXF655302 VGV655302:VHB655302 VQR655302:VQX655302 WAN655302:WAT655302 WKJ655302:WKP655302 WUF655302:WUL655302 J720838:P720838 HT720838:HZ720838 RP720838:RV720838 ABL720838:ABR720838 ALH720838:ALN720838 AVD720838:AVJ720838 BEZ720838:BFF720838 BOV720838:BPB720838 BYR720838:BYX720838 CIN720838:CIT720838 CSJ720838:CSP720838 DCF720838:DCL720838 DMB720838:DMH720838 DVX720838:DWD720838 EFT720838:EFZ720838 EPP720838:EPV720838 EZL720838:EZR720838 FJH720838:FJN720838 FTD720838:FTJ720838 GCZ720838:GDF720838 GMV720838:GNB720838 GWR720838:GWX720838 HGN720838:HGT720838 HQJ720838:HQP720838 IAF720838:IAL720838 IKB720838:IKH720838 ITX720838:IUD720838 JDT720838:JDZ720838 JNP720838:JNV720838 JXL720838:JXR720838 KHH720838:KHN720838 KRD720838:KRJ720838 LAZ720838:LBF720838 LKV720838:LLB720838 LUR720838:LUX720838 MEN720838:MET720838 MOJ720838:MOP720838 MYF720838:MYL720838 NIB720838:NIH720838 NRX720838:NSD720838 OBT720838:OBZ720838 OLP720838:OLV720838 OVL720838:OVR720838 PFH720838:PFN720838 PPD720838:PPJ720838 PYZ720838:PZF720838 QIV720838:QJB720838 QSR720838:QSX720838 RCN720838:RCT720838 RMJ720838:RMP720838 RWF720838:RWL720838 SGB720838:SGH720838 SPX720838:SQD720838 SZT720838:SZZ720838 TJP720838:TJV720838 TTL720838:TTR720838 UDH720838:UDN720838 UND720838:UNJ720838 UWZ720838:UXF720838 VGV720838:VHB720838 VQR720838:VQX720838 WAN720838:WAT720838 WKJ720838:WKP720838 WUF720838:WUL720838 J786374:P786374 HT786374:HZ786374 RP786374:RV786374 ABL786374:ABR786374 ALH786374:ALN786374 AVD786374:AVJ786374 BEZ786374:BFF786374 BOV786374:BPB786374 BYR786374:BYX786374 CIN786374:CIT786374 CSJ786374:CSP786374 DCF786374:DCL786374 DMB786374:DMH786374 DVX786374:DWD786374 EFT786374:EFZ786374 EPP786374:EPV786374 EZL786374:EZR786374 FJH786374:FJN786374 FTD786374:FTJ786374 GCZ786374:GDF786374 GMV786374:GNB786374 GWR786374:GWX786374 HGN786374:HGT786374 HQJ786374:HQP786374 IAF786374:IAL786374 IKB786374:IKH786374 ITX786374:IUD786374 JDT786374:JDZ786374 JNP786374:JNV786374 JXL786374:JXR786374 KHH786374:KHN786374 KRD786374:KRJ786374 LAZ786374:LBF786374 LKV786374:LLB786374 LUR786374:LUX786374 MEN786374:MET786374 MOJ786374:MOP786374 MYF786374:MYL786374 NIB786374:NIH786374 NRX786374:NSD786374 OBT786374:OBZ786374 OLP786374:OLV786374 OVL786374:OVR786374 PFH786374:PFN786374 PPD786374:PPJ786374 PYZ786374:PZF786374 QIV786374:QJB786374 QSR786374:QSX786374 RCN786374:RCT786374 RMJ786374:RMP786374 RWF786374:RWL786374 SGB786374:SGH786374 SPX786374:SQD786374 SZT786374:SZZ786374 TJP786374:TJV786374 TTL786374:TTR786374 UDH786374:UDN786374 UND786374:UNJ786374 UWZ786374:UXF786374 VGV786374:VHB786374 VQR786374:VQX786374 WAN786374:WAT786374 WKJ786374:WKP786374 WUF786374:WUL786374 J851910:P851910 HT851910:HZ851910 RP851910:RV851910 ABL851910:ABR851910 ALH851910:ALN851910 AVD851910:AVJ851910 BEZ851910:BFF851910 BOV851910:BPB851910 BYR851910:BYX851910 CIN851910:CIT851910 CSJ851910:CSP851910 DCF851910:DCL851910 DMB851910:DMH851910 DVX851910:DWD851910 EFT851910:EFZ851910 EPP851910:EPV851910 EZL851910:EZR851910 FJH851910:FJN851910 FTD851910:FTJ851910 GCZ851910:GDF851910 GMV851910:GNB851910 GWR851910:GWX851910 HGN851910:HGT851910 HQJ851910:HQP851910 IAF851910:IAL851910 IKB851910:IKH851910 ITX851910:IUD851910 JDT851910:JDZ851910 JNP851910:JNV851910 JXL851910:JXR851910 KHH851910:KHN851910 KRD851910:KRJ851910 LAZ851910:LBF851910 LKV851910:LLB851910 LUR851910:LUX851910 MEN851910:MET851910 MOJ851910:MOP851910 MYF851910:MYL851910 NIB851910:NIH851910 NRX851910:NSD851910 OBT851910:OBZ851910 OLP851910:OLV851910 OVL851910:OVR851910 PFH851910:PFN851910 PPD851910:PPJ851910 PYZ851910:PZF851910 QIV851910:QJB851910 QSR851910:QSX851910 RCN851910:RCT851910 RMJ851910:RMP851910 RWF851910:RWL851910 SGB851910:SGH851910 SPX851910:SQD851910 SZT851910:SZZ851910 TJP851910:TJV851910 TTL851910:TTR851910 UDH851910:UDN851910 UND851910:UNJ851910 UWZ851910:UXF851910 VGV851910:VHB851910 VQR851910:VQX851910 WAN851910:WAT851910 WKJ851910:WKP851910 WUF851910:WUL851910 J917446:P917446 HT917446:HZ917446 RP917446:RV917446 ABL917446:ABR917446 ALH917446:ALN917446 AVD917446:AVJ917446 BEZ917446:BFF917446 BOV917446:BPB917446 BYR917446:BYX917446 CIN917446:CIT917446 CSJ917446:CSP917446 DCF917446:DCL917446 DMB917446:DMH917446 DVX917446:DWD917446 EFT917446:EFZ917446 EPP917446:EPV917446 EZL917446:EZR917446 FJH917446:FJN917446 FTD917446:FTJ917446 GCZ917446:GDF917446 GMV917446:GNB917446 GWR917446:GWX917446 HGN917446:HGT917446 HQJ917446:HQP917446 IAF917446:IAL917446 IKB917446:IKH917446 ITX917446:IUD917446 JDT917446:JDZ917446 JNP917446:JNV917446 JXL917446:JXR917446 KHH917446:KHN917446 KRD917446:KRJ917446 LAZ917446:LBF917446 LKV917446:LLB917446 LUR917446:LUX917446 MEN917446:MET917446 MOJ917446:MOP917446 MYF917446:MYL917446 NIB917446:NIH917446 NRX917446:NSD917446 OBT917446:OBZ917446 OLP917446:OLV917446 OVL917446:OVR917446 PFH917446:PFN917446 PPD917446:PPJ917446 PYZ917446:PZF917446 QIV917446:QJB917446 QSR917446:QSX917446 RCN917446:RCT917446 RMJ917446:RMP917446 RWF917446:RWL917446 SGB917446:SGH917446 SPX917446:SQD917446 SZT917446:SZZ917446 TJP917446:TJV917446 TTL917446:TTR917446 UDH917446:UDN917446 UND917446:UNJ917446 UWZ917446:UXF917446 VGV917446:VHB917446 VQR917446:VQX917446 WAN917446:WAT917446 WKJ917446:WKP917446 WUF917446:WUL917446 J982982:P982982 HT982982:HZ982982 RP982982:RV982982 ABL982982:ABR982982 ALH982982:ALN982982 AVD982982:AVJ982982 BEZ982982:BFF982982 BOV982982:BPB982982 BYR982982:BYX982982 CIN982982:CIT982982 CSJ982982:CSP982982 DCF982982:DCL982982 DMB982982:DMH982982 DVX982982:DWD982982 EFT982982:EFZ982982 EPP982982:EPV982982 EZL982982:EZR982982 FJH982982:FJN982982 FTD982982:FTJ982982 GCZ982982:GDF982982 GMV982982:GNB982982 GWR982982:GWX982982 HGN982982:HGT982982 HQJ982982:HQP982982 IAF982982:IAL982982 IKB982982:IKH982982 ITX982982:IUD982982 JDT982982:JDZ982982 JNP982982:JNV982982 JXL982982:JXR982982 KHH982982:KHN982982 KRD982982:KRJ982982 LAZ982982:LBF982982 LKV982982:LLB982982 LUR982982:LUX982982 MEN982982:MET982982 MOJ982982:MOP982982 MYF982982:MYL982982 NIB982982:NIH982982 NRX982982:NSD982982 OBT982982:OBZ982982 OLP982982:OLV982982 OVL982982:OVR982982 PFH982982:PFN982982 PPD982982:PPJ982982 PYZ982982:PZF982982 QIV982982:QJB982982 QSR982982:QSX982982 RCN982982:RCT982982 RMJ982982:RMP982982 RWF982982:RWL982982 SGB982982:SGH982982 SPX982982:SQD982982 SZT982982:SZZ982982 TJP982982:TJV982982 TTL982982:TTR982982 UDH982982:UDN982982 UND982982:UNJ982982 UWZ982982:UXF982982 VGV982982:VHB982982 VQR982982:VQX982982 WAN982982:WAT982982 WKJ982982:WKP982982" xr:uid="{8221181F-29E6-4284-B432-3F13E50EE2C6}">
      <formula1>"専用,ハイブリット"</formula1>
    </dataValidation>
    <dataValidation type="custom" imeMode="disabled" allowBlank="1" showInputMessage="1" showErrorMessage="1" error="小数点以下は第一位まで、二位以下切り捨てで入力して下さい。" sqref="HT12:HZ12 RP12:RV12 ABL12:ABR12 ALH12:ALN12 AVD12:AVJ12 BEZ12:BFF12 BOV12:BPB12 BYR12:BYX12 CIN12:CIT12 CSJ12:CSP12 DCF12:DCL12 DMB12:DMH12 DVX12:DWD12 EFT12:EFZ12 EPP12:EPV12 EZL12:EZR12 FJH12:FJN12 FTD12:FTJ12 GCZ12:GDF12 GMV12:GNB12 GWR12:GWX12 HGN12:HGT12 HQJ12:HQP12 IAF12:IAL12 IKB12:IKH12 ITX12:IUD12 JDT12:JDZ12 JNP12:JNV12 JXL12:JXR12 KHH12:KHN12 KRD12:KRJ12 LAZ12:LBF12 LKV12:LLB12 LUR12:LUX12 MEN12:MET12 MOJ12:MOP12 MYF12:MYL12 NIB12:NIH12 NRX12:NSD12 OBT12:OBZ12 OLP12:OLV12 OVL12:OVR12 PFH12:PFN12 PPD12:PPJ12 PYZ12:PZF12 QIV12:QJB12 QSR12:QSX12 RCN12:RCT12 RMJ12:RMP12 RWF12:RWL12 SGB12:SGH12 SPX12:SQD12 SZT12:SZZ12 TJP12:TJV12 TTL12:TTR12 UDH12:UDN12 UND12:UNJ12 UWZ12:UXF12 VGV12:VHB12 VQR12:VQX12 WAN12:WAT12 WKJ12:WKP12 WUF12:WUL12 J65475:P65475 HT65475:HZ65475 RP65475:RV65475 ABL65475:ABR65475 ALH65475:ALN65475 AVD65475:AVJ65475 BEZ65475:BFF65475 BOV65475:BPB65475 BYR65475:BYX65475 CIN65475:CIT65475 CSJ65475:CSP65475 DCF65475:DCL65475 DMB65475:DMH65475 DVX65475:DWD65475 EFT65475:EFZ65475 EPP65475:EPV65475 EZL65475:EZR65475 FJH65475:FJN65475 FTD65475:FTJ65475 GCZ65475:GDF65475 GMV65475:GNB65475 GWR65475:GWX65475 HGN65475:HGT65475 HQJ65475:HQP65475 IAF65475:IAL65475 IKB65475:IKH65475 ITX65475:IUD65475 JDT65475:JDZ65475 JNP65475:JNV65475 JXL65475:JXR65475 KHH65475:KHN65475 KRD65475:KRJ65475 LAZ65475:LBF65475 LKV65475:LLB65475 LUR65475:LUX65475 MEN65475:MET65475 MOJ65475:MOP65475 MYF65475:MYL65475 NIB65475:NIH65475 NRX65475:NSD65475 OBT65475:OBZ65475 OLP65475:OLV65475 OVL65475:OVR65475 PFH65475:PFN65475 PPD65475:PPJ65475 PYZ65475:PZF65475 QIV65475:QJB65475 QSR65475:QSX65475 RCN65475:RCT65475 RMJ65475:RMP65475 RWF65475:RWL65475 SGB65475:SGH65475 SPX65475:SQD65475 SZT65475:SZZ65475 TJP65475:TJV65475 TTL65475:TTR65475 UDH65475:UDN65475 UND65475:UNJ65475 UWZ65475:UXF65475 VGV65475:VHB65475 VQR65475:VQX65475 WAN65475:WAT65475 WKJ65475:WKP65475 WUF65475:WUL65475 J131011:P131011 HT131011:HZ131011 RP131011:RV131011 ABL131011:ABR131011 ALH131011:ALN131011 AVD131011:AVJ131011 BEZ131011:BFF131011 BOV131011:BPB131011 BYR131011:BYX131011 CIN131011:CIT131011 CSJ131011:CSP131011 DCF131011:DCL131011 DMB131011:DMH131011 DVX131011:DWD131011 EFT131011:EFZ131011 EPP131011:EPV131011 EZL131011:EZR131011 FJH131011:FJN131011 FTD131011:FTJ131011 GCZ131011:GDF131011 GMV131011:GNB131011 GWR131011:GWX131011 HGN131011:HGT131011 HQJ131011:HQP131011 IAF131011:IAL131011 IKB131011:IKH131011 ITX131011:IUD131011 JDT131011:JDZ131011 JNP131011:JNV131011 JXL131011:JXR131011 KHH131011:KHN131011 KRD131011:KRJ131011 LAZ131011:LBF131011 LKV131011:LLB131011 LUR131011:LUX131011 MEN131011:MET131011 MOJ131011:MOP131011 MYF131011:MYL131011 NIB131011:NIH131011 NRX131011:NSD131011 OBT131011:OBZ131011 OLP131011:OLV131011 OVL131011:OVR131011 PFH131011:PFN131011 PPD131011:PPJ131011 PYZ131011:PZF131011 QIV131011:QJB131011 QSR131011:QSX131011 RCN131011:RCT131011 RMJ131011:RMP131011 RWF131011:RWL131011 SGB131011:SGH131011 SPX131011:SQD131011 SZT131011:SZZ131011 TJP131011:TJV131011 TTL131011:TTR131011 UDH131011:UDN131011 UND131011:UNJ131011 UWZ131011:UXF131011 VGV131011:VHB131011 VQR131011:VQX131011 WAN131011:WAT131011 WKJ131011:WKP131011 WUF131011:WUL131011 J196547:P196547 HT196547:HZ196547 RP196547:RV196547 ABL196547:ABR196547 ALH196547:ALN196547 AVD196547:AVJ196547 BEZ196547:BFF196547 BOV196547:BPB196547 BYR196547:BYX196547 CIN196547:CIT196547 CSJ196547:CSP196547 DCF196547:DCL196547 DMB196547:DMH196547 DVX196547:DWD196547 EFT196547:EFZ196547 EPP196547:EPV196547 EZL196547:EZR196547 FJH196547:FJN196547 FTD196547:FTJ196547 GCZ196547:GDF196547 GMV196547:GNB196547 GWR196547:GWX196547 HGN196547:HGT196547 HQJ196547:HQP196547 IAF196547:IAL196547 IKB196547:IKH196547 ITX196547:IUD196547 JDT196547:JDZ196547 JNP196547:JNV196547 JXL196547:JXR196547 KHH196547:KHN196547 KRD196547:KRJ196547 LAZ196547:LBF196547 LKV196547:LLB196547 LUR196547:LUX196547 MEN196547:MET196547 MOJ196547:MOP196547 MYF196547:MYL196547 NIB196547:NIH196547 NRX196547:NSD196547 OBT196547:OBZ196547 OLP196547:OLV196547 OVL196547:OVR196547 PFH196547:PFN196547 PPD196547:PPJ196547 PYZ196547:PZF196547 QIV196547:QJB196547 QSR196547:QSX196547 RCN196547:RCT196547 RMJ196547:RMP196547 RWF196547:RWL196547 SGB196547:SGH196547 SPX196547:SQD196547 SZT196547:SZZ196547 TJP196547:TJV196547 TTL196547:TTR196547 UDH196547:UDN196547 UND196547:UNJ196547 UWZ196547:UXF196547 VGV196547:VHB196547 VQR196547:VQX196547 WAN196547:WAT196547 WKJ196547:WKP196547 WUF196547:WUL196547 J262083:P262083 HT262083:HZ262083 RP262083:RV262083 ABL262083:ABR262083 ALH262083:ALN262083 AVD262083:AVJ262083 BEZ262083:BFF262083 BOV262083:BPB262083 BYR262083:BYX262083 CIN262083:CIT262083 CSJ262083:CSP262083 DCF262083:DCL262083 DMB262083:DMH262083 DVX262083:DWD262083 EFT262083:EFZ262083 EPP262083:EPV262083 EZL262083:EZR262083 FJH262083:FJN262083 FTD262083:FTJ262083 GCZ262083:GDF262083 GMV262083:GNB262083 GWR262083:GWX262083 HGN262083:HGT262083 HQJ262083:HQP262083 IAF262083:IAL262083 IKB262083:IKH262083 ITX262083:IUD262083 JDT262083:JDZ262083 JNP262083:JNV262083 JXL262083:JXR262083 KHH262083:KHN262083 KRD262083:KRJ262083 LAZ262083:LBF262083 LKV262083:LLB262083 LUR262083:LUX262083 MEN262083:MET262083 MOJ262083:MOP262083 MYF262083:MYL262083 NIB262083:NIH262083 NRX262083:NSD262083 OBT262083:OBZ262083 OLP262083:OLV262083 OVL262083:OVR262083 PFH262083:PFN262083 PPD262083:PPJ262083 PYZ262083:PZF262083 QIV262083:QJB262083 QSR262083:QSX262083 RCN262083:RCT262083 RMJ262083:RMP262083 RWF262083:RWL262083 SGB262083:SGH262083 SPX262083:SQD262083 SZT262083:SZZ262083 TJP262083:TJV262083 TTL262083:TTR262083 UDH262083:UDN262083 UND262083:UNJ262083 UWZ262083:UXF262083 VGV262083:VHB262083 VQR262083:VQX262083 WAN262083:WAT262083 WKJ262083:WKP262083 WUF262083:WUL262083 J327619:P327619 HT327619:HZ327619 RP327619:RV327619 ABL327619:ABR327619 ALH327619:ALN327619 AVD327619:AVJ327619 BEZ327619:BFF327619 BOV327619:BPB327619 BYR327619:BYX327619 CIN327619:CIT327619 CSJ327619:CSP327619 DCF327619:DCL327619 DMB327619:DMH327619 DVX327619:DWD327619 EFT327619:EFZ327619 EPP327619:EPV327619 EZL327619:EZR327619 FJH327619:FJN327619 FTD327619:FTJ327619 GCZ327619:GDF327619 GMV327619:GNB327619 GWR327619:GWX327619 HGN327619:HGT327619 HQJ327619:HQP327619 IAF327619:IAL327619 IKB327619:IKH327619 ITX327619:IUD327619 JDT327619:JDZ327619 JNP327619:JNV327619 JXL327619:JXR327619 KHH327619:KHN327619 KRD327619:KRJ327619 LAZ327619:LBF327619 LKV327619:LLB327619 LUR327619:LUX327619 MEN327619:MET327619 MOJ327619:MOP327619 MYF327619:MYL327619 NIB327619:NIH327619 NRX327619:NSD327619 OBT327619:OBZ327619 OLP327619:OLV327619 OVL327619:OVR327619 PFH327619:PFN327619 PPD327619:PPJ327619 PYZ327619:PZF327619 QIV327619:QJB327619 QSR327619:QSX327619 RCN327619:RCT327619 RMJ327619:RMP327619 RWF327619:RWL327619 SGB327619:SGH327619 SPX327619:SQD327619 SZT327619:SZZ327619 TJP327619:TJV327619 TTL327619:TTR327619 UDH327619:UDN327619 UND327619:UNJ327619 UWZ327619:UXF327619 VGV327619:VHB327619 VQR327619:VQX327619 WAN327619:WAT327619 WKJ327619:WKP327619 WUF327619:WUL327619 J393155:P393155 HT393155:HZ393155 RP393155:RV393155 ABL393155:ABR393155 ALH393155:ALN393155 AVD393155:AVJ393155 BEZ393155:BFF393155 BOV393155:BPB393155 BYR393155:BYX393155 CIN393155:CIT393155 CSJ393155:CSP393155 DCF393155:DCL393155 DMB393155:DMH393155 DVX393155:DWD393155 EFT393155:EFZ393155 EPP393155:EPV393155 EZL393155:EZR393155 FJH393155:FJN393155 FTD393155:FTJ393155 GCZ393155:GDF393155 GMV393155:GNB393155 GWR393155:GWX393155 HGN393155:HGT393155 HQJ393155:HQP393155 IAF393155:IAL393155 IKB393155:IKH393155 ITX393155:IUD393155 JDT393155:JDZ393155 JNP393155:JNV393155 JXL393155:JXR393155 KHH393155:KHN393155 KRD393155:KRJ393155 LAZ393155:LBF393155 LKV393155:LLB393155 LUR393155:LUX393155 MEN393155:MET393155 MOJ393155:MOP393155 MYF393155:MYL393155 NIB393155:NIH393155 NRX393155:NSD393155 OBT393155:OBZ393155 OLP393155:OLV393155 OVL393155:OVR393155 PFH393155:PFN393155 PPD393155:PPJ393155 PYZ393155:PZF393155 QIV393155:QJB393155 QSR393155:QSX393155 RCN393155:RCT393155 RMJ393155:RMP393155 RWF393155:RWL393155 SGB393155:SGH393155 SPX393155:SQD393155 SZT393155:SZZ393155 TJP393155:TJV393155 TTL393155:TTR393155 UDH393155:UDN393155 UND393155:UNJ393155 UWZ393155:UXF393155 VGV393155:VHB393155 VQR393155:VQX393155 WAN393155:WAT393155 WKJ393155:WKP393155 WUF393155:WUL393155 J458691:P458691 HT458691:HZ458691 RP458691:RV458691 ABL458691:ABR458691 ALH458691:ALN458691 AVD458691:AVJ458691 BEZ458691:BFF458691 BOV458691:BPB458691 BYR458691:BYX458691 CIN458691:CIT458691 CSJ458691:CSP458691 DCF458691:DCL458691 DMB458691:DMH458691 DVX458691:DWD458691 EFT458691:EFZ458691 EPP458691:EPV458691 EZL458691:EZR458691 FJH458691:FJN458691 FTD458691:FTJ458691 GCZ458691:GDF458691 GMV458691:GNB458691 GWR458691:GWX458691 HGN458691:HGT458691 HQJ458691:HQP458691 IAF458691:IAL458691 IKB458691:IKH458691 ITX458691:IUD458691 JDT458691:JDZ458691 JNP458691:JNV458691 JXL458691:JXR458691 KHH458691:KHN458691 KRD458691:KRJ458691 LAZ458691:LBF458691 LKV458691:LLB458691 LUR458691:LUX458691 MEN458691:MET458691 MOJ458691:MOP458691 MYF458691:MYL458691 NIB458691:NIH458691 NRX458691:NSD458691 OBT458691:OBZ458691 OLP458691:OLV458691 OVL458691:OVR458691 PFH458691:PFN458691 PPD458691:PPJ458691 PYZ458691:PZF458691 QIV458691:QJB458691 QSR458691:QSX458691 RCN458691:RCT458691 RMJ458691:RMP458691 RWF458691:RWL458691 SGB458691:SGH458691 SPX458691:SQD458691 SZT458691:SZZ458691 TJP458691:TJV458691 TTL458691:TTR458691 UDH458691:UDN458691 UND458691:UNJ458691 UWZ458691:UXF458691 VGV458691:VHB458691 VQR458691:VQX458691 WAN458691:WAT458691 WKJ458691:WKP458691 WUF458691:WUL458691 J524227:P524227 HT524227:HZ524227 RP524227:RV524227 ABL524227:ABR524227 ALH524227:ALN524227 AVD524227:AVJ524227 BEZ524227:BFF524227 BOV524227:BPB524227 BYR524227:BYX524227 CIN524227:CIT524227 CSJ524227:CSP524227 DCF524227:DCL524227 DMB524227:DMH524227 DVX524227:DWD524227 EFT524227:EFZ524227 EPP524227:EPV524227 EZL524227:EZR524227 FJH524227:FJN524227 FTD524227:FTJ524227 GCZ524227:GDF524227 GMV524227:GNB524227 GWR524227:GWX524227 HGN524227:HGT524227 HQJ524227:HQP524227 IAF524227:IAL524227 IKB524227:IKH524227 ITX524227:IUD524227 JDT524227:JDZ524227 JNP524227:JNV524227 JXL524227:JXR524227 KHH524227:KHN524227 KRD524227:KRJ524227 LAZ524227:LBF524227 LKV524227:LLB524227 LUR524227:LUX524227 MEN524227:MET524227 MOJ524227:MOP524227 MYF524227:MYL524227 NIB524227:NIH524227 NRX524227:NSD524227 OBT524227:OBZ524227 OLP524227:OLV524227 OVL524227:OVR524227 PFH524227:PFN524227 PPD524227:PPJ524227 PYZ524227:PZF524227 QIV524227:QJB524227 QSR524227:QSX524227 RCN524227:RCT524227 RMJ524227:RMP524227 RWF524227:RWL524227 SGB524227:SGH524227 SPX524227:SQD524227 SZT524227:SZZ524227 TJP524227:TJV524227 TTL524227:TTR524227 UDH524227:UDN524227 UND524227:UNJ524227 UWZ524227:UXF524227 VGV524227:VHB524227 VQR524227:VQX524227 WAN524227:WAT524227 WKJ524227:WKP524227 WUF524227:WUL524227 J589763:P589763 HT589763:HZ589763 RP589763:RV589763 ABL589763:ABR589763 ALH589763:ALN589763 AVD589763:AVJ589763 BEZ589763:BFF589763 BOV589763:BPB589763 BYR589763:BYX589763 CIN589763:CIT589763 CSJ589763:CSP589763 DCF589763:DCL589763 DMB589763:DMH589763 DVX589763:DWD589763 EFT589763:EFZ589763 EPP589763:EPV589763 EZL589763:EZR589763 FJH589763:FJN589763 FTD589763:FTJ589763 GCZ589763:GDF589763 GMV589763:GNB589763 GWR589763:GWX589763 HGN589763:HGT589763 HQJ589763:HQP589763 IAF589763:IAL589763 IKB589763:IKH589763 ITX589763:IUD589763 JDT589763:JDZ589763 JNP589763:JNV589763 JXL589763:JXR589763 KHH589763:KHN589763 KRD589763:KRJ589763 LAZ589763:LBF589763 LKV589763:LLB589763 LUR589763:LUX589763 MEN589763:MET589763 MOJ589763:MOP589763 MYF589763:MYL589763 NIB589763:NIH589763 NRX589763:NSD589763 OBT589763:OBZ589763 OLP589763:OLV589763 OVL589763:OVR589763 PFH589763:PFN589763 PPD589763:PPJ589763 PYZ589763:PZF589763 QIV589763:QJB589763 QSR589763:QSX589763 RCN589763:RCT589763 RMJ589763:RMP589763 RWF589763:RWL589763 SGB589763:SGH589763 SPX589763:SQD589763 SZT589763:SZZ589763 TJP589763:TJV589763 TTL589763:TTR589763 UDH589763:UDN589763 UND589763:UNJ589763 UWZ589763:UXF589763 VGV589763:VHB589763 VQR589763:VQX589763 WAN589763:WAT589763 WKJ589763:WKP589763 WUF589763:WUL589763 J655299:P655299 HT655299:HZ655299 RP655299:RV655299 ABL655299:ABR655299 ALH655299:ALN655299 AVD655299:AVJ655299 BEZ655299:BFF655299 BOV655299:BPB655299 BYR655299:BYX655299 CIN655299:CIT655299 CSJ655299:CSP655299 DCF655299:DCL655299 DMB655299:DMH655299 DVX655299:DWD655299 EFT655299:EFZ655299 EPP655299:EPV655299 EZL655299:EZR655299 FJH655299:FJN655299 FTD655299:FTJ655299 GCZ655299:GDF655299 GMV655299:GNB655299 GWR655299:GWX655299 HGN655299:HGT655299 HQJ655299:HQP655299 IAF655299:IAL655299 IKB655299:IKH655299 ITX655299:IUD655299 JDT655299:JDZ655299 JNP655299:JNV655299 JXL655299:JXR655299 KHH655299:KHN655299 KRD655299:KRJ655299 LAZ655299:LBF655299 LKV655299:LLB655299 LUR655299:LUX655299 MEN655299:MET655299 MOJ655299:MOP655299 MYF655299:MYL655299 NIB655299:NIH655299 NRX655299:NSD655299 OBT655299:OBZ655299 OLP655299:OLV655299 OVL655299:OVR655299 PFH655299:PFN655299 PPD655299:PPJ655299 PYZ655299:PZF655299 QIV655299:QJB655299 QSR655299:QSX655299 RCN655299:RCT655299 RMJ655299:RMP655299 RWF655299:RWL655299 SGB655299:SGH655299 SPX655299:SQD655299 SZT655299:SZZ655299 TJP655299:TJV655299 TTL655299:TTR655299 UDH655299:UDN655299 UND655299:UNJ655299 UWZ655299:UXF655299 VGV655299:VHB655299 VQR655299:VQX655299 WAN655299:WAT655299 WKJ655299:WKP655299 WUF655299:WUL655299 J720835:P720835 HT720835:HZ720835 RP720835:RV720835 ABL720835:ABR720835 ALH720835:ALN720835 AVD720835:AVJ720835 BEZ720835:BFF720835 BOV720835:BPB720835 BYR720835:BYX720835 CIN720835:CIT720835 CSJ720835:CSP720835 DCF720835:DCL720835 DMB720835:DMH720835 DVX720835:DWD720835 EFT720835:EFZ720835 EPP720835:EPV720835 EZL720835:EZR720835 FJH720835:FJN720835 FTD720835:FTJ720835 GCZ720835:GDF720835 GMV720835:GNB720835 GWR720835:GWX720835 HGN720835:HGT720835 HQJ720835:HQP720835 IAF720835:IAL720835 IKB720835:IKH720835 ITX720835:IUD720835 JDT720835:JDZ720835 JNP720835:JNV720835 JXL720835:JXR720835 KHH720835:KHN720835 KRD720835:KRJ720835 LAZ720835:LBF720835 LKV720835:LLB720835 LUR720835:LUX720835 MEN720835:MET720835 MOJ720835:MOP720835 MYF720835:MYL720835 NIB720835:NIH720835 NRX720835:NSD720835 OBT720835:OBZ720835 OLP720835:OLV720835 OVL720835:OVR720835 PFH720835:PFN720835 PPD720835:PPJ720835 PYZ720835:PZF720835 QIV720835:QJB720835 QSR720835:QSX720835 RCN720835:RCT720835 RMJ720835:RMP720835 RWF720835:RWL720835 SGB720835:SGH720835 SPX720835:SQD720835 SZT720835:SZZ720835 TJP720835:TJV720835 TTL720835:TTR720835 UDH720835:UDN720835 UND720835:UNJ720835 UWZ720835:UXF720835 VGV720835:VHB720835 VQR720835:VQX720835 WAN720835:WAT720835 WKJ720835:WKP720835 WUF720835:WUL720835 J786371:P786371 HT786371:HZ786371 RP786371:RV786371 ABL786371:ABR786371 ALH786371:ALN786371 AVD786371:AVJ786371 BEZ786371:BFF786371 BOV786371:BPB786371 BYR786371:BYX786371 CIN786371:CIT786371 CSJ786371:CSP786371 DCF786371:DCL786371 DMB786371:DMH786371 DVX786371:DWD786371 EFT786371:EFZ786371 EPP786371:EPV786371 EZL786371:EZR786371 FJH786371:FJN786371 FTD786371:FTJ786371 GCZ786371:GDF786371 GMV786371:GNB786371 GWR786371:GWX786371 HGN786371:HGT786371 HQJ786371:HQP786371 IAF786371:IAL786371 IKB786371:IKH786371 ITX786371:IUD786371 JDT786371:JDZ786371 JNP786371:JNV786371 JXL786371:JXR786371 KHH786371:KHN786371 KRD786371:KRJ786371 LAZ786371:LBF786371 LKV786371:LLB786371 LUR786371:LUX786371 MEN786371:MET786371 MOJ786371:MOP786371 MYF786371:MYL786371 NIB786371:NIH786371 NRX786371:NSD786371 OBT786371:OBZ786371 OLP786371:OLV786371 OVL786371:OVR786371 PFH786371:PFN786371 PPD786371:PPJ786371 PYZ786371:PZF786371 QIV786371:QJB786371 QSR786371:QSX786371 RCN786371:RCT786371 RMJ786371:RMP786371 RWF786371:RWL786371 SGB786371:SGH786371 SPX786371:SQD786371 SZT786371:SZZ786371 TJP786371:TJV786371 TTL786371:TTR786371 UDH786371:UDN786371 UND786371:UNJ786371 UWZ786371:UXF786371 VGV786371:VHB786371 VQR786371:VQX786371 WAN786371:WAT786371 WKJ786371:WKP786371 WUF786371:WUL786371 J851907:P851907 HT851907:HZ851907 RP851907:RV851907 ABL851907:ABR851907 ALH851907:ALN851907 AVD851907:AVJ851907 BEZ851907:BFF851907 BOV851907:BPB851907 BYR851907:BYX851907 CIN851907:CIT851907 CSJ851907:CSP851907 DCF851907:DCL851907 DMB851907:DMH851907 DVX851907:DWD851907 EFT851907:EFZ851907 EPP851907:EPV851907 EZL851907:EZR851907 FJH851907:FJN851907 FTD851907:FTJ851907 GCZ851907:GDF851907 GMV851907:GNB851907 GWR851907:GWX851907 HGN851907:HGT851907 HQJ851907:HQP851907 IAF851907:IAL851907 IKB851907:IKH851907 ITX851907:IUD851907 JDT851907:JDZ851907 JNP851907:JNV851907 JXL851907:JXR851907 KHH851907:KHN851907 KRD851907:KRJ851907 LAZ851907:LBF851907 LKV851907:LLB851907 LUR851907:LUX851907 MEN851907:MET851907 MOJ851907:MOP851907 MYF851907:MYL851907 NIB851907:NIH851907 NRX851907:NSD851907 OBT851907:OBZ851907 OLP851907:OLV851907 OVL851907:OVR851907 PFH851907:PFN851907 PPD851907:PPJ851907 PYZ851907:PZF851907 QIV851907:QJB851907 QSR851907:QSX851907 RCN851907:RCT851907 RMJ851907:RMP851907 RWF851907:RWL851907 SGB851907:SGH851907 SPX851907:SQD851907 SZT851907:SZZ851907 TJP851907:TJV851907 TTL851907:TTR851907 UDH851907:UDN851907 UND851907:UNJ851907 UWZ851907:UXF851907 VGV851907:VHB851907 VQR851907:VQX851907 WAN851907:WAT851907 WKJ851907:WKP851907 WUF851907:WUL851907 J917443:P917443 HT917443:HZ917443 RP917443:RV917443 ABL917443:ABR917443 ALH917443:ALN917443 AVD917443:AVJ917443 BEZ917443:BFF917443 BOV917443:BPB917443 BYR917443:BYX917443 CIN917443:CIT917443 CSJ917443:CSP917443 DCF917443:DCL917443 DMB917443:DMH917443 DVX917443:DWD917443 EFT917443:EFZ917443 EPP917443:EPV917443 EZL917443:EZR917443 FJH917443:FJN917443 FTD917443:FTJ917443 GCZ917443:GDF917443 GMV917443:GNB917443 GWR917443:GWX917443 HGN917443:HGT917443 HQJ917443:HQP917443 IAF917443:IAL917443 IKB917443:IKH917443 ITX917443:IUD917443 JDT917443:JDZ917443 JNP917443:JNV917443 JXL917443:JXR917443 KHH917443:KHN917443 KRD917443:KRJ917443 LAZ917443:LBF917443 LKV917443:LLB917443 LUR917443:LUX917443 MEN917443:MET917443 MOJ917443:MOP917443 MYF917443:MYL917443 NIB917443:NIH917443 NRX917443:NSD917443 OBT917443:OBZ917443 OLP917443:OLV917443 OVL917443:OVR917443 PFH917443:PFN917443 PPD917443:PPJ917443 PYZ917443:PZF917443 QIV917443:QJB917443 QSR917443:QSX917443 RCN917443:RCT917443 RMJ917443:RMP917443 RWF917443:RWL917443 SGB917443:SGH917443 SPX917443:SQD917443 SZT917443:SZZ917443 TJP917443:TJV917443 TTL917443:TTR917443 UDH917443:UDN917443 UND917443:UNJ917443 UWZ917443:UXF917443 VGV917443:VHB917443 VQR917443:VQX917443 WAN917443:WAT917443 WKJ917443:WKP917443 WUF917443:WUL917443 J982979:P982979 HT982979:HZ982979 RP982979:RV982979 ABL982979:ABR982979 ALH982979:ALN982979 AVD982979:AVJ982979 BEZ982979:BFF982979 BOV982979:BPB982979 BYR982979:BYX982979 CIN982979:CIT982979 CSJ982979:CSP982979 DCF982979:DCL982979 DMB982979:DMH982979 DVX982979:DWD982979 EFT982979:EFZ982979 EPP982979:EPV982979 EZL982979:EZR982979 FJH982979:FJN982979 FTD982979:FTJ982979 GCZ982979:GDF982979 GMV982979:GNB982979 GWR982979:GWX982979 HGN982979:HGT982979 HQJ982979:HQP982979 IAF982979:IAL982979 IKB982979:IKH982979 ITX982979:IUD982979 JDT982979:JDZ982979 JNP982979:JNV982979 JXL982979:JXR982979 KHH982979:KHN982979 KRD982979:KRJ982979 LAZ982979:LBF982979 LKV982979:LLB982979 LUR982979:LUX982979 MEN982979:MET982979 MOJ982979:MOP982979 MYF982979:MYL982979 NIB982979:NIH982979 NRX982979:NSD982979 OBT982979:OBZ982979 OLP982979:OLV982979 OVL982979:OVR982979 PFH982979:PFN982979 PPD982979:PPJ982979 PYZ982979:PZF982979 QIV982979:QJB982979 QSR982979:QSX982979 RCN982979:RCT982979 RMJ982979:RMP982979 RWF982979:RWL982979 SGB982979:SGH982979 SPX982979:SQD982979 SZT982979:SZZ982979 TJP982979:TJV982979 TTL982979:TTR982979 UDH982979:UDN982979 UND982979:UNJ982979 UWZ982979:UXF982979 VGV982979:VHB982979 VQR982979:VQX982979 WAN982979:WAT982979 WKJ982979:WKP982979 WUF982979:WUL982979 J15:P15 J12:P13" xr:uid="{82C4D29A-C048-4ECB-AAF3-735D35371F06}">
      <formula1>J12-ROUNDDOWN(J12,1)=0</formula1>
    </dataValidation>
    <dataValidation type="list" allowBlank="1" showInputMessage="1" showErrorMessage="1" sqref="J65472:K65472 HT65472:HU65472 RP65472:RQ65472 ABL65472:ABM65472 ALH65472:ALI65472 AVD65472:AVE65472 BEZ65472:BFA65472 BOV65472:BOW65472 BYR65472:BYS65472 CIN65472:CIO65472 CSJ65472:CSK65472 DCF65472:DCG65472 DMB65472:DMC65472 DVX65472:DVY65472 EFT65472:EFU65472 EPP65472:EPQ65472 EZL65472:EZM65472 FJH65472:FJI65472 FTD65472:FTE65472 GCZ65472:GDA65472 GMV65472:GMW65472 GWR65472:GWS65472 HGN65472:HGO65472 HQJ65472:HQK65472 IAF65472:IAG65472 IKB65472:IKC65472 ITX65472:ITY65472 JDT65472:JDU65472 JNP65472:JNQ65472 JXL65472:JXM65472 KHH65472:KHI65472 KRD65472:KRE65472 LAZ65472:LBA65472 LKV65472:LKW65472 LUR65472:LUS65472 MEN65472:MEO65472 MOJ65472:MOK65472 MYF65472:MYG65472 NIB65472:NIC65472 NRX65472:NRY65472 OBT65472:OBU65472 OLP65472:OLQ65472 OVL65472:OVM65472 PFH65472:PFI65472 PPD65472:PPE65472 PYZ65472:PZA65472 QIV65472:QIW65472 QSR65472:QSS65472 RCN65472:RCO65472 RMJ65472:RMK65472 RWF65472:RWG65472 SGB65472:SGC65472 SPX65472:SPY65472 SZT65472:SZU65472 TJP65472:TJQ65472 TTL65472:TTM65472 UDH65472:UDI65472 UND65472:UNE65472 UWZ65472:UXA65472 VGV65472:VGW65472 VQR65472:VQS65472 WAN65472:WAO65472 WKJ65472:WKK65472 WUF65472:WUG65472 J131008:K131008 HT131008:HU131008 RP131008:RQ131008 ABL131008:ABM131008 ALH131008:ALI131008 AVD131008:AVE131008 BEZ131008:BFA131008 BOV131008:BOW131008 BYR131008:BYS131008 CIN131008:CIO131008 CSJ131008:CSK131008 DCF131008:DCG131008 DMB131008:DMC131008 DVX131008:DVY131008 EFT131008:EFU131008 EPP131008:EPQ131008 EZL131008:EZM131008 FJH131008:FJI131008 FTD131008:FTE131008 GCZ131008:GDA131008 GMV131008:GMW131008 GWR131008:GWS131008 HGN131008:HGO131008 HQJ131008:HQK131008 IAF131008:IAG131008 IKB131008:IKC131008 ITX131008:ITY131008 JDT131008:JDU131008 JNP131008:JNQ131008 JXL131008:JXM131008 KHH131008:KHI131008 KRD131008:KRE131008 LAZ131008:LBA131008 LKV131008:LKW131008 LUR131008:LUS131008 MEN131008:MEO131008 MOJ131008:MOK131008 MYF131008:MYG131008 NIB131008:NIC131008 NRX131008:NRY131008 OBT131008:OBU131008 OLP131008:OLQ131008 OVL131008:OVM131008 PFH131008:PFI131008 PPD131008:PPE131008 PYZ131008:PZA131008 QIV131008:QIW131008 QSR131008:QSS131008 RCN131008:RCO131008 RMJ131008:RMK131008 RWF131008:RWG131008 SGB131008:SGC131008 SPX131008:SPY131008 SZT131008:SZU131008 TJP131008:TJQ131008 TTL131008:TTM131008 UDH131008:UDI131008 UND131008:UNE131008 UWZ131008:UXA131008 VGV131008:VGW131008 VQR131008:VQS131008 WAN131008:WAO131008 WKJ131008:WKK131008 WUF131008:WUG131008 J196544:K196544 HT196544:HU196544 RP196544:RQ196544 ABL196544:ABM196544 ALH196544:ALI196544 AVD196544:AVE196544 BEZ196544:BFA196544 BOV196544:BOW196544 BYR196544:BYS196544 CIN196544:CIO196544 CSJ196544:CSK196544 DCF196544:DCG196544 DMB196544:DMC196544 DVX196544:DVY196544 EFT196544:EFU196544 EPP196544:EPQ196544 EZL196544:EZM196544 FJH196544:FJI196544 FTD196544:FTE196544 GCZ196544:GDA196544 GMV196544:GMW196544 GWR196544:GWS196544 HGN196544:HGO196544 HQJ196544:HQK196544 IAF196544:IAG196544 IKB196544:IKC196544 ITX196544:ITY196544 JDT196544:JDU196544 JNP196544:JNQ196544 JXL196544:JXM196544 KHH196544:KHI196544 KRD196544:KRE196544 LAZ196544:LBA196544 LKV196544:LKW196544 LUR196544:LUS196544 MEN196544:MEO196544 MOJ196544:MOK196544 MYF196544:MYG196544 NIB196544:NIC196544 NRX196544:NRY196544 OBT196544:OBU196544 OLP196544:OLQ196544 OVL196544:OVM196544 PFH196544:PFI196544 PPD196544:PPE196544 PYZ196544:PZA196544 QIV196544:QIW196544 QSR196544:QSS196544 RCN196544:RCO196544 RMJ196544:RMK196544 RWF196544:RWG196544 SGB196544:SGC196544 SPX196544:SPY196544 SZT196544:SZU196544 TJP196544:TJQ196544 TTL196544:TTM196544 UDH196544:UDI196544 UND196544:UNE196544 UWZ196544:UXA196544 VGV196544:VGW196544 VQR196544:VQS196544 WAN196544:WAO196544 WKJ196544:WKK196544 WUF196544:WUG196544 J262080:K262080 HT262080:HU262080 RP262080:RQ262080 ABL262080:ABM262080 ALH262080:ALI262080 AVD262080:AVE262080 BEZ262080:BFA262080 BOV262080:BOW262080 BYR262080:BYS262080 CIN262080:CIO262080 CSJ262080:CSK262080 DCF262080:DCG262080 DMB262080:DMC262080 DVX262080:DVY262080 EFT262080:EFU262080 EPP262080:EPQ262080 EZL262080:EZM262080 FJH262080:FJI262080 FTD262080:FTE262080 GCZ262080:GDA262080 GMV262080:GMW262080 GWR262080:GWS262080 HGN262080:HGO262080 HQJ262080:HQK262080 IAF262080:IAG262080 IKB262080:IKC262080 ITX262080:ITY262080 JDT262080:JDU262080 JNP262080:JNQ262080 JXL262080:JXM262080 KHH262080:KHI262080 KRD262080:KRE262080 LAZ262080:LBA262080 LKV262080:LKW262080 LUR262080:LUS262080 MEN262080:MEO262080 MOJ262080:MOK262080 MYF262080:MYG262080 NIB262080:NIC262080 NRX262080:NRY262080 OBT262080:OBU262080 OLP262080:OLQ262080 OVL262080:OVM262080 PFH262080:PFI262080 PPD262080:PPE262080 PYZ262080:PZA262080 QIV262080:QIW262080 QSR262080:QSS262080 RCN262080:RCO262080 RMJ262080:RMK262080 RWF262080:RWG262080 SGB262080:SGC262080 SPX262080:SPY262080 SZT262080:SZU262080 TJP262080:TJQ262080 TTL262080:TTM262080 UDH262080:UDI262080 UND262080:UNE262080 UWZ262080:UXA262080 VGV262080:VGW262080 VQR262080:VQS262080 WAN262080:WAO262080 WKJ262080:WKK262080 WUF262080:WUG262080 J327616:K327616 HT327616:HU327616 RP327616:RQ327616 ABL327616:ABM327616 ALH327616:ALI327616 AVD327616:AVE327616 BEZ327616:BFA327616 BOV327616:BOW327616 BYR327616:BYS327616 CIN327616:CIO327616 CSJ327616:CSK327616 DCF327616:DCG327616 DMB327616:DMC327616 DVX327616:DVY327616 EFT327616:EFU327616 EPP327616:EPQ327616 EZL327616:EZM327616 FJH327616:FJI327616 FTD327616:FTE327616 GCZ327616:GDA327616 GMV327616:GMW327616 GWR327616:GWS327616 HGN327616:HGO327616 HQJ327616:HQK327616 IAF327616:IAG327616 IKB327616:IKC327616 ITX327616:ITY327616 JDT327616:JDU327616 JNP327616:JNQ327616 JXL327616:JXM327616 KHH327616:KHI327616 KRD327616:KRE327616 LAZ327616:LBA327616 LKV327616:LKW327616 LUR327616:LUS327616 MEN327616:MEO327616 MOJ327616:MOK327616 MYF327616:MYG327616 NIB327616:NIC327616 NRX327616:NRY327616 OBT327616:OBU327616 OLP327616:OLQ327616 OVL327616:OVM327616 PFH327616:PFI327616 PPD327616:PPE327616 PYZ327616:PZA327616 QIV327616:QIW327616 QSR327616:QSS327616 RCN327616:RCO327616 RMJ327616:RMK327616 RWF327616:RWG327616 SGB327616:SGC327616 SPX327616:SPY327616 SZT327616:SZU327616 TJP327616:TJQ327616 TTL327616:TTM327616 UDH327616:UDI327616 UND327616:UNE327616 UWZ327616:UXA327616 VGV327616:VGW327616 VQR327616:VQS327616 WAN327616:WAO327616 WKJ327616:WKK327616 WUF327616:WUG327616 J393152:K393152 HT393152:HU393152 RP393152:RQ393152 ABL393152:ABM393152 ALH393152:ALI393152 AVD393152:AVE393152 BEZ393152:BFA393152 BOV393152:BOW393152 BYR393152:BYS393152 CIN393152:CIO393152 CSJ393152:CSK393152 DCF393152:DCG393152 DMB393152:DMC393152 DVX393152:DVY393152 EFT393152:EFU393152 EPP393152:EPQ393152 EZL393152:EZM393152 FJH393152:FJI393152 FTD393152:FTE393152 GCZ393152:GDA393152 GMV393152:GMW393152 GWR393152:GWS393152 HGN393152:HGO393152 HQJ393152:HQK393152 IAF393152:IAG393152 IKB393152:IKC393152 ITX393152:ITY393152 JDT393152:JDU393152 JNP393152:JNQ393152 JXL393152:JXM393152 KHH393152:KHI393152 KRD393152:KRE393152 LAZ393152:LBA393152 LKV393152:LKW393152 LUR393152:LUS393152 MEN393152:MEO393152 MOJ393152:MOK393152 MYF393152:MYG393152 NIB393152:NIC393152 NRX393152:NRY393152 OBT393152:OBU393152 OLP393152:OLQ393152 OVL393152:OVM393152 PFH393152:PFI393152 PPD393152:PPE393152 PYZ393152:PZA393152 QIV393152:QIW393152 QSR393152:QSS393152 RCN393152:RCO393152 RMJ393152:RMK393152 RWF393152:RWG393152 SGB393152:SGC393152 SPX393152:SPY393152 SZT393152:SZU393152 TJP393152:TJQ393152 TTL393152:TTM393152 UDH393152:UDI393152 UND393152:UNE393152 UWZ393152:UXA393152 VGV393152:VGW393152 VQR393152:VQS393152 WAN393152:WAO393152 WKJ393152:WKK393152 WUF393152:WUG393152 J458688:K458688 HT458688:HU458688 RP458688:RQ458688 ABL458688:ABM458688 ALH458688:ALI458688 AVD458688:AVE458688 BEZ458688:BFA458688 BOV458688:BOW458688 BYR458688:BYS458688 CIN458688:CIO458688 CSJ458688:CSK458688 DCF458688:DCG458688 DMB458688:DMC458688 DVX458688:DVY458688 EFT458688:EFU458688 EPP458688:EPQ458688 EZL458688:EZM458688 FJH458688:FJI458688 FTD458688:FTE458688 GCZ458688:GDA458688 GMV458688:GMW458688 GWR458688:GWS458688 HGN458688:HGO458688 HQJ458688:HQK458688 IAF458688:IAG458688 IKB458688:IKC458688 ITX458688:ITY458688 JDT458688:JDU458688 JNP458688:JNQ458688 JXL458688:JXM458688 KHH458688:KHI458688 KRD458688:KRE458688 LAZ458688:LBA458688 LKV458688:LKW458688 LUR458688:LUS458688 MEN458688:MEO458688 MOJ458688:MOK458688 MYF458688:MYG458688 NIB458688:NIC458688 NRX458688:NRY458688 OBT458688:OBU458688 OLP458688:OLQ458688 OVL458688:OVM458688 PFH458688:PFI458688 PPD458688:PPE458688 PYZ458688:PZA458688 QIV458688:QIW458688 QSR458688:QSS458688 RCN458688:RCO458688 RMJ458688:RMK458688 RWF458688:RWG458688 SGB458688:SGC458688 SPX458688:SPY458688 SZT458688:SZU458688 TJP458688:TJQ458688 TTL458688:TTM458688 UDH458688:UDI458688 UND458688:UNE458688 UWZ458688:UXA458688 VGV458688:VGW458688 VQR458688:VQS458688 WAN458688:WAO458688 WKJ458688:WKK458688 WUF458688:WUG458688 J524224:K524224 HT524224:HU524224 RP524224:RQ524224 ABL524224:ABM524224 ALH524224:ALI524224 AVD524224:AVE524224 BEZ524224:BFA524224 BOV524224:BOW524224 BYR524224:BYS524224 CIN524224:CIO524224 CSJ524224:CSK524224 DCF524224:DCG524224 DMB524224:DMC524224 DVX524224:DVY524224 EFT524224:EFU524224 EPP524224:EPQ524224 EZL524224:EZM524224 FJH524224:FJI524224 FTD524224:FTE524224 GCZ524224:GDA524224 GMV524224:GMW524224 GWR524224:GWS524224 HGN524224:HGO524224 HQJ524224:HQK524224 IAF524224:IAG524224 IKB524224:IKC524224 ITX524224:ITY524224 JDT524224:JDU524224 JNP524224:JNQ524224 JXL524224:JXM524224 KHH524224:KHI524224 KRD524224:KRE524224 LAZ524224:LBA524224 LKV524224:LKW524224 LUR524224:LUS524224 MEN524224:MEO524224 MOJ524224:MOK524224 MYF524224:MYG524224 NIB524224:NIC524224 NRX524224:NRY524224 OBT524224:OBU524224 OLP524224:OLQ524224 OVL524224:OVM524224 PFH524224:PFI524224 PPD524224:PPE524224 PYZ524224:PZA524224 QIV524224:QIW524224 QSR524224:QSS524224 RCN524224:RCO524224 RMJ524224:RMK524224 RWF524224:RWG524224 SGB524224:SGC524224 SPX524224:SPY524224 SZT524224:SZU524224 TJP524224:TJQ524224 TTL524224:TTM524224 UDH524224:UDI524224 UND524224:UNE524224 UWZ524224:UXA524224 VGV524224:VGW524224 VQR524224:VQS524224 WAN524224:WAO524224 WKJ524224:WKK524224 WUF524224:WUG524224 J589760:K589760 HT589760:HU589760 RP589760:RQ589760 ABL589760:ABM589760 ALH589760:ALI589760 AVD589760:AVE589760 BEZ589760:BFA589760 BOV589760:BOW589760 BYR589760:BYS589760 CIN589760:CIO589760 CSJ589760:CSK589760 DCF589760:DCG589760 DMB589760:DMC589760 DVX589760:DVY589760 EFT589760:EFU589760 EPP589760:EPQ589760 EZL589760:EZM589760 FJH589760:FJI589760 FTD589760:FTE589760 GCZ589760:GDA589760 GMV589760:GMW589760 GWR589760:GWS589760 HGN589760:HGO589760 HQJ589760:HQK589760 IAF589760:IAG589760 IKB589760:IKC589760 ITX589760:ITY589760 JDT589760:JDU589760 JNP589760:JNQ589760 JXL589760:JXM589760 KHH589760:KHI589760 KRD589760:KRE589760 LAZ589760:LBA589760 LKV589760:LKW589760 LUR589760:LUS589760 MEN589760:MEO589760 MOJ589760:MOK589760 MYF589760:MYG589760 NIB589760:NIC589760 NRX589760:NRY589760 OBT589760:OBU589760 OLP589760:OLQ589760 OVL589760:OVM589760 PFH589760:PFI589760 PPD589760:PPE589760 PYZ589760:PZA589760 QIV589760:QIW589760 QSR589760:QSS589760 RCN589760:RCO589760 RMJ589760:RMK589760 RWF589760:RWG589760 SGB589760:SGC589760 SPX589760:SPY589760 SZT589760:SZU589760 TJP589760:TJQ589760 TTL589760:TTM589760 UDH589760:UDI589760 UND589760:UNE589760 UWZ589760:UXA589760 VGV589760:VGW589760 VQR589760:VQS589760 WAN589760:WAO589760 WKJ589760:WKK589760 WUF589760:WUG589760 J655296:K655296 HT655296:HU655296 RP655296:RQ655296 ABL655296:ABM655296 ALH655296:ALI655296 AVD655296:AVE655296 BEZ655296:BFA655296 BOV655296:BOW655296 BYR655296:BYS655296 CIN655296:CIO655296 CSJ655296:CSK655296 DCF655296:DCG655296 DMB655296:DMC655296 DVX655296:DVY655296 EFT655296:EFU655296 EPP655296:EPQ655296 EZL655296:EZM655296 FJH655296:FJI655296 FTD655296:FTE655296 GCZ655296:GDA655296 GMV655296:GMW655296 GWR655296:GWS655296 HGN655296:HGO655296 HQJ655296:HQK655296 IAF655296:IAG655296 IKB655296:IKC655296 ITX655296:ITY655296 JDT655296:JDU655296 JNP655296:JNQ655296 JXL655296:JXM655296 KHH655296:KHI655296 KRD655296:KRE655296 LAZ655296:LBA655296 LKV655296:LKW655296 LUR655296:LUS655296 MEN655296:MEO655296 MOJ655296:MOK655296 MYF655296:MYG655296 NIB655296:NIC655296 NRX655296:NRY655296 OBT655296:OBU655296 OLP655296:OLQ655296 OVL655296:OVM655296 PFH655296:PFI655296 PPD655296:PPE655296 PYZ655296:PZA655296 QIV655296:QIW655296 QSR655296:QSS655296 RCN655296:RCO655296 RMJ655296:RMK655296 RWF655296:RWG655296 SGB655296:SGC655296 SPX655296:SPY655296 SZT655296:SZU655296 TJP655296:TJQ655296 TTL655296:TTM655296 UDH655296:UDI655296 UND655296:UNE655296 UWZ655296:UXA655296 VGV655296:VGW655296 VQR655296:VQS655296 WAN655296:WAO655296 WKJ655296:WKK655296 WUF655296:WUG655296 J720832:K720832 HT720832:HU720832 RP720832:RQ720832 ABL720832:ABM720832 ALH720832:ALI720832 AVD720832:AVE720832 BEZ720832:BFA720832 BOV720832:BOW720832 BYR720832:BYS720832 CIN720832:CIO720832 CSJ720832:CSK720832 DCF720832:DCG720832 DMB720832:DMC720832 DVX720832:DVY720832 EFT720832:EFU720832 EPP720832:EPQ720832 EZL720832:EZM720832 FJH720832:FJI720832 FTD720832:FTE720832 GCZ720832:GDA720832 GMV720832:GMW720832 GWR720832:GWS720832 HGN720832:HGO720832 HQJ720832:HQK720832 IAF720832:IAG720832 IKB720832:IKC720832 ITX720832:ITY720832 JDT720832:JDU720832 JNP720832:JNQ720832 JXL720832:JXM720832 KHH720832:KHI720832 KRD720832:KRE720832 LAZ720832:LBA720832 LKV720832:LKW720832 LUR720832:LUS720832 MEN720832:MEO720832 MOJ720832:MOK720832 MYF720832:MYG720832 NIB720832:NIC720832 NRX720832:NRY720832 OBT720832:OBU720832 OLP720832:OLQ720832 OVL720832:OVM720832 PFH720832:PFI720832 PPD720832:PPE720832 PYZ720832:PZA720832 QIV720832:QIW720832 QSR720832:QSS720832 RCN720832:RCO720832 RMJ720832:RMK720832 RWF720832:RWG720832 SGB720832:SGC720832 SPX720832:SPY720832 SZT720832:SZU720832 TJP720832:TJQ720832 TTL720832:TTM720832 UDH720832:UDI720832 UND720832:UNE720832 UWZ720832:UXA720832 VGV720832:VGW720832 VQR720832:VQS720832 WAN720832:WAO720832 WKJ720832:WKK720832 WUF720832:WUG720832 J786368:K786368 HT786368:HU786368 RP786368:RQ786368 ABL786368:ABM786368 ALH786368:ALI786368 AVD786368:AVE786368 BEZ786368:BFA786368 BOV786368:BOW786368 BYR786368:BYS786368 CIN786368:CIO786368 CSJ786368:CSK786368 DCF786368:DCG786368 DMB786368:DMC786368 DVX786368:DVY786368 EFT786368:EFU786368 EPP786368:EPQ786368 EZL786368:EZM786368 FJH786368:FJI786368 FTD786368:FTE786368 GCZ786368:GDA786368 GMV786368:GMW786368 GWR786368:GWS786368 HGN786368:HGO786368 HQJ786368:HQK786368 IAF786368:IAG786368 IKB786368:IKC786368 ITX786368:ITY786368 JDT786368:JDU786368 JNP786368:JNQ786368 JXL786368:JXM786368 KHH786368:KHI786368 KRD786368:KRE786368 LAZ786368:LBA786368 LKV786368:LKW786368 LUR786368:LUS786368 MEN786368:MEO786368 MOJ786368:MOK786368 MYF786368:MYG786368 NIB786368:NIC786368 NRX786368:NRY786368 OBT786368:OBU786368 OLP786368:OLQ786368 OVL786368:OVM786368 PFH786368:PFI786368 PPD786368:PPE786368 PYZ786368:PZA786368 QIV786368:QIW786368 QSR786368:QSS786368 RCN786368:RCO786368 RMJ786368:RMK786368 RWF786368:RWG786368 SGB786368:SGC786368 SPX786368:SPY786368 SZT786368:SZU786368 TJP786368:TJQ786368 TTL786368:TTM786368 UDH786368:UDI786368 UND786368:UNE786368 UWZ786368:UXA786368 VGV786368:VGW786368 VQR786368:VQS786368 WAN786368:WAO786368 WKJ786368:WKK786368 WUF786368:WUG786368 J851904:K851904 HT851904:HU851904 RP851904:RQ851904 ABL851904:ABM851904 ALH851904:ALI851904 AVD851904:AVE851904 BEZ851904:BFA851904 BOV851904:BOW851904 BYR851904:BYS851904 CIN851904:CIO851904 CSJ851904:CSK851904 DCF851904:DCG851904 DMB851904:DMC851904 DVX851904:DVY851904 EFT851904:EFU851904 EPP851904:EPQ851904 EZL851904:EZM851904 FJH851904:FJI851904 FTD851904:FTE851904 GCZ851904:GDA851904 GMV851904:GMW851904 GWR851904:GWS851904 HGN851904:HGO851904 HQJ851904:HQK851904 IAF851904:IAG851904 IKB851904:IKC851904 ITX851904:ITY851904 JDT851904:JDU851904 JNP851904:JNQ851904 JXL851904:JXM851904 KHH851904:KHI851904 KRD851904:KRE851904 LAZ851904:LBA851904 LKV851904:LKW851904 LUR851904:LUS851904 MEN851904:MEO851904 MOJ851904:MOK851904 MYF851904:MYG851904 NIB851904:NIC851904 NRX851904:NRY851904 OBT851904:OBU851904 OLP851904:OLQ851904 OVL851904:OVM851904 PFH851904:PFI851904 PPD851904:PPE851904 PYZ851904:PZA851904 QIV851904:QIW851904 QSR851904:QSS851904 RCN851904:RCO851904 RMJ851904:RMK851904 RWF851904:RWG851904 SGB851904:SGC851904 SPX851904:SPY851904 SZT851904:SZU851904 TJP851904:TJQ851904 TTL851904:TTM851904 UDH851904:UDI851904 UND851904:UNE851904 UWZ851904:UXA851904 VGV851904:VGW851904 VQR851904:VQS851904 WAN851904:WAO851904 WKJ851904:WKK851904 WUF851904:WUG851904 J917440:K917440 HT917440:HU917440 RP917440:RQ917440 ABL917440:ABM917440 ALH917440:ALI917440 AVD917440:AVE917440 BEZ917440:BFA917440 BOV917440:BOW917440 BYR917440:BYS917440 CIN917440:CIO917440 CSJ917440:CSK917440 DCF917440:DCG917440 DMB917440:DMC917440 DVX917440:DVY917440 EFT917440:EFU917440 EPP917440:EPQ917440 EZL917440:EZM917440 FJH917440:FJI917440 FTD917440:FTE917440 GCZ917440:GDA917440 GMV917440:GMW917440 GWR917440:GWS917440 HGN917440:HGO917440 HQJ917440:HQK917440 IAF917440:IAG917440 IKB917440:IKC917440 ITX917440:ITY917440 JDT917440:JDU917440 JNP917440:JNQ917440 JXL917440:JXM917440 KHH917440:KHI917440 KRD917440:KRE917440 LAZ917440:LBA917440 LKV917440:LKW917440 LUR917440:LUS917440 MEN917440:MEO917440 MOJ917440:MOK917440 MYF917440:MYG917440 NIB917440:NIC917440 NRX917440:NRY917440 OBT917440:OBU917440 OLP917440:OLQ917440 OVL917440:OVM917440 PFH917440:PFI917440 PPD917440:PPE917440 PYZ917440:PZA917440 QIV917440:QIW917440 QSR917440:QSS917440 RCN917440:RCO917440 RMJ917440:RMK917440 RWF917440:RWG917440 SGB917440:SGC917440 SPX917440:SPY917440 SZT917440:SZU917440 TJP917440:TJQ917440 TTL917440:TTM917440 UDH917440:UDI917440 UND917440:UNE917440 UWZ917440:UXA917440 VGV917440:VGW917440 VQR917440:VQS917440 WAN917440:WAO917440 WKJ917440:WKK917440 WUF917440:WUG917440 J982976:K982976 HT982976:HU982976 RP982976:RQ982976 ABL982976:ABM982976 ALH982976:ALI982976 AVD982976:AVE982976 BEZ982976:BFA982976 BOV982976:BOW982976 BYR982976:BYS982976 CIN982976:CIO982976 CSJ982976:CSK982976 DCF982976:DCG982976 DMB982976:DMC982976 DVX982976:DVY982976 EFT982976:EFU982976 EPP982976:EPQ982976 EZL982976:EZM982976 FJH982976:FJI982976 FTD982976:FTE982976 GCZ982976:GDA982976 GMV982976:GMW982976 GWR982976:GWS982976 HGN982976:HGO982976 HQJ982976:HQK982976 IAF982976:IAG982976 IKB982976:IKC982976 ITX982976:ITY982976 JDT982976:JDU982976 JNP982976:JNQ982976 JXL982976:JXM982976 KHH982976:KHI982976 KRD982976:KRE982976 LAZ982976:LBA982976 LKV982976:LKW982976 LUR982976:LUS982976 MEN982976:MEO982976 MOJ982976:MOK982976 MYF982976:MYG982976 NIB982976:NIC982976 NRX982976:NRY982976 OBT982976:OBU982976 OLP982976:OLQ982976 OVL982976:OVM982976 PFH982976:PFI982976 PPD982976:PPE982976 PYZ982976:PZA982976 QIV982976:QIW982976 QSR982976:QSS982976 RCN982976:RCO982976 RMJ982976:RMK982976 RWF982976:RWG982976 SGB982976:SGC982976 SPX982976:SPY982976 SZT982976:SZU982976 TJP982976:TJQ982976 TTL982976:TTM982976 UDH982976:UDI982976 UND982976:UNE982976 UWZ982976:UXA982976 VGV982976:VGW982976 VQR982976:VQS982976 WAN982976:WAO982976 WKJ982976:WKK982976 WUF982976:WUG982976" xr:uid="{85F3D98F-D31A-4B2C-BCC2-E51C9E31B7E5}">
      <formula1>"□,■"</formula1>
    </dataValidation>
    <dataValidation type="custom" imeMode="disabled" allowBlank="1" showInputMessage="1" showErrorMessage="1" error="整数で入力してください。" sqref="WVI983054:WVL983054 J65483:P65483 HT65483:HZ65483 RP65483:RV65483 ABL65483:ABR65483 ALH65483:ALN65483 AVD65483:AVJ65483 BEZ65483:BFF65483 BOV65483:BPB65483 BYR65483:BYX65483 CIN65483:CIT65483 CSJ65483:CSP65483 DCF65483:DCL65483 DMB65483:DMH65483 DVX65483:DWD65483 EFT65483:EFZ65483 EPP65483:EPV65483 EZL65483:EZR65483 FJH65483:FJN65483 FTD65483:FTJ65483 GCZ65483:GDF65483 GMV65483:GNB65483 GWR65483:GWX65483 HGN65483:HGT65483 HQJ65483:HQP65483 IAF65483:IAL65483 IKB65483:IKH65483 ITX65483:IUD65483 JDT65483:JDZ65483 JNP65483:JNV65483 JXL65483:JXR65483 KHH65483:KHN65483 KRD65483:KRJ65483 LAZ65483:LBF65483 LKV65483:LLB65483 LUR65483:LUX65483 MEN65483:MET65483 MOJ65483:MOP65483 MYF65483:MYL65483 NIB65483:NIH65483 NRX65483:NSD65483 OBT65483:OBZ65483 OLP65483:OLV65483 OVL65483:OVR65483 PFH65483:PFN65483 PPD65483:PPJ65483 PYZ65483:PZF65483 QIV65483:QJB65483 QSR65483:QSX65483 RCN65483:RCT65483 RMJ65483:RMP65483 RWF65483:RWL65483 SGB65483:SGH65483 SPX65483:SQD65483 SZT65483:SZZ65483 TJP65483:TJV65483 TTL65483:TTR65483 UDH65483:UDN65483 UND65483:UNJ65483 UWZ65483:UXF65483 VGV65483:VHB65483 VQR65483:VQX65483 WAN65483:WAT65483 WKJ65483:WKP65483 WUF65483:WUL65483 J131019:P131019 HT131019:HZ131019 RP131019:RV131019 ABL131019:ABR131019 ALH131019:ALN131019 AVD131019:AVJ131019 BEZ131019:BFF131019 BOV131019:BPB131019 BYR131019:BYX131019 CIN131019:CIT131019 CSJ131019:CSP131019 DCF131019:DCL131019 DMB131019:DMH131019 DVX131019:DWD131019 EFT131019:EFZ131019 EPP131019:EPV131019 EZL131019:EZR131019 FJH131019:FJN131019 FTD131019:FTJ131019 GCZ131019:GDF131019 GMV131019:GNB131019 GWR131019:GWX131019 HGN131019:HGT131019 HQJ131019:HQP131019 IAF131019:IAL131019 IKB131019:IKH131019 ITX131019:IUD131019 JDT131019:JDZ131019 JNP131019:JNV131019 JXL131019:JXR131019 KHH131019:KHN131019 KRD131019:KRJ131019 LAZ131019:LBF131019 LKV131019:LLB131019 LUR131019:LUX131019 MEN131019:MET131019 MOJ131019:MOP131019 MYF131019:MYL131019 NIB131019:NIH131019 NRX131019:NSD131019 OBT131019:OBZ131019 OLP131019:OLV131019 OVL131019:OVR131019 PFH131019:PFN131019 PPD131019:PPJ131019 PYZ131019:PZF131019 QIV131019:QJB131019 QSR131019:QSX131019 RCN131019:RCT131019 RMJ131019:RMP131019 RWF131019:RWL131019 SGB131019:SGH131019 SPX131019:SQD131019 SZT131019:SZZ131019 TJP131019:TJV131019 TTL131019:TTR131019 UDH131019:UDN131019 UND131019:UNJ131019 UWZ131019:UXF131019 VGV131019:VHB131019 VQR131019:VQX131019 WAN131019:WAT131019 WKJ131019:WKP131019 WUF131019:WUL131019 J196555:P196555 HT196555:HZ196555 RP196555:RV196555 ABL196555:ABR196555 ALH196555:ALN196555 AVD196555:AVJ196555 BEZ196555:BFF196555 BOV196555:BPB196555 BYR196555:BYX196555 CIN196555:CIT196555 CSJ196555:CSP196555 DCF196555:DCL196555 DMB196555:DMH196555 DVX196555:DWD196555 EFT196555:EFZ196555 EPP196555:EPV196555 EZL196555:EZR196555 FJH196555:FJN196555 FTD196555:FTJ196555 GCZ196555:GDF196555 GMV196555:GNB196555 GWR196555:GWX196555 HGN196555:HGT196555 HQJ196555:HQP196555 IAF196555:IAL196555 IKB196555:IKH196555 ITX196555:IUD196555 JDT196555:JDZ196555 JNP196555:JNV196555 JXL196555:JXR196555 KHH196555:KHN196555 KRD196555:KRJ196555 LAZ196555:LBF196555 LKV196555:LLB196555 LUR196555:LUX196555 MEN196555:MET196555 MOJ196555:MOP196555 MYF196555:MYL196555 NIB196555:NIH196555 NRX196555:NSD196555 OBT196555:OBZ196555 OLP196555:OLV196555 OVL196555:OVR196555 PFH196555:PFN196555 PPD196555:PPJ196555 PYZ196555:PZF196555 QIV196555:QJB196555 QSR196555:QSX196555 RCN196555:RCT196555 RMJ196555:RMP196555 RWF196555:RWL196555 SGB196555:SGH196555 SPX196555:SQD196555 SZT196555:SZZ196555 TJP196555:TJV196555 TTL196555:TTR196555 UDH196555:UDN196555 UND196555:UNJ196555 UWZ196555:UXF196555 VGV196555:VHB196555 VQR196555:VQX196555 WAN196555:WAT196555 WKJ196555:WKP196555 WUF196555:WUL196555 J262091:P262091 HT262091:HZ262091 RP262091:RV262091 ABL262091:ABR262091 ALH262091:ALN262091 AVD262091:AVJ262091 BEZ262091:BFF262091 BOV262091:BPB262091 BYR262091:BYX262091 CIN262091:CIT262091 CSJ262091:CSP262091 DCF262091:DCL262091 DMB262091:DMH262091 DVX262091:DWD262091 EFT262091:EFZ262091 EPP262091:EPV262091 EZL262091:EZR262091 FJH262091:FJN262091 FTD262091:FTJ262091 GCZ262091:GDF262091 GMV262091:GNB262091 GWR262091:GWX262091 HGN262091:HGT262091 HQJ262091:HQP262091 IAF262091:IAL262091 IKB262091:IKH262091 ITX262091:IUD262091 JDT262091:JDZ262091 JNP262091:JNV262091 JXL262091:JXR262091 KHH262091:KHN262091 KRD262091:KRJ262091 LAZ262091:LBF262091 LKV262091:LLB262091 LUR262091:LUX262091 MEN262091:MET262091 MOJ262091:MOP262091 MYF262091:MYL262091 NIB262091:NIH262091 NRX262091:NSD262091 OBT262091:OBZ262091 OLP262091:OLV262091 OVL262091:OVR262091 PFH262091:PFN262091 PPD262091:PPJ262091 PYZ262091:PZF262091 QIV262091:QJB262091 QSR262091:QSX262091 RCN262091:RCT262091 RMJ262091:RMP262091 RWF262091:RWL262091 SGB262091:SGH262091 SPX262091:SQD262091 SZT262091:SZZ262091 TJP262091:TJV262091 TTL262091:TTR262091 UDH262091:UDN262091 UND262091:UNJ262091 UWZ262091:UXF262091 VGV262091:VHB262091 VQR262091:VQX262091 WAN262091:WAT262091 WKJ262091:WKP262091 WUF262091:WUL262091 J327627:P327627 HT327627:HZ327627 RP327627:RV327627 ABL327627:ABR327627 ALH327627:ALN327627 AVD327627:AVJ327627 BEZ327627:BFF327627 BOV327627:BPB327627 BYR327627:BYX327627 CIN327627:CIT327627 CSJ327627:CSP327627 DCF327627:DCL327627 DMB327627:DMH327627 DVX327627:DWD327627 EFT327627:EFZ327627 EPP327627:EPV327627 EZL327627:EZR327627 FJH327627:FJN327627 FTD327627:FTJ327627 GCZ327627:GDF327627 GMV327627:GNB327627 GWR327627:GWX327627 HGN327627:HGT327627 HQJ327627:HQP327627 IAF327627:IAL327627 IKB327627:IKH327627 ITX327627:IUD327627 JDT327627:JDZ327627 JNP327627:JNV327627 JXL327627:JXR327627 KHH327627:KHN327627 KRD327627:KRJ327627 LAZ327627:LBF327627 LKV327627:LLB327627 LUR327627:LUX327627 MEN327627:MET327627 MOJ327627:MOP327627 MYF327627:MYL327627 NIB327627:NIH327627 NRX327627:NSD327627 OBT327627:OBZ327627 OLP327627:OLV327627 OVL327627:OVR327627 PFH327627:PFN327627 PPD327627:PPJ327627 PYZ327627:PZF327627 QIV327627:QJB327627 QSR327627:QSX327627 RCN327627:RCT327627 RMJ327627:RMP327627 RWF327627:RWL327627 SGB327627:SGH327627 SPX327627:SQD327627 SZT327627:SZZ327627 TJP327627:TJV327627 TTL327627:TTR327627 UDH327627:UDN327627 UND327627:UNJ327627 UWZ327627:UXF327627 VGV327627:VHB327627 VQR327627:VQX327627 WAN327627:WAT327627 WKJ327627:WKP327627 WUF327627:WUL327627 J393163:P393163 HT393163:HZ393163 RP393163:RV393163 ABL393163:ABR393163 ALH393163:ALN393163 AVD393163:AVJ393163 BEZ393163:BFF393163 BOV393163:BPB393163 BYR393163:BYX393163 CIN393163:CIT393163 CSJ393163:CSP393163 DCF393163:DCL393163 DMB393163:DMH393163 DVX393163:DWD393163 EFT393163:EFZ393163 EPP393163:EPV393163 EZL393163:EZR393163 FJH393163:FJN393163 FTD393163:FTJ393163 GCZ393163:GDF393163 GMV393163:GNB393163 GWR393163:GWX393163 HGN393163:HGT393163 HQJ393163:HQP393163 IAF393163:IAL393163 IKB393163:IKH393163 ITX393163:IUD393163 JDT393163:JDZ393163 JNP393163:JNV393163 JXL393163:JXR393163 KHH393163:KHN393163 KRD393163:KRJ393163 LAZ393163:LBF393163 LKV393163:LLB393163 LUR393163:LUX393163 MEN393163:MET393163 MOJ393163:MOP393163 MYF393163:MYL393163 NIB393163:NIH393163 NRX393163:NSD393163 OBT393163:OBZ393163 OLP393163:OLV393163 OVL393163:OVR393163 PFH393163:PFN393163 PPD393163:PPJ393163 PYZ393163:PZF393163 QIV393163:QJB393163 QSR393163:QSX393163 RCN393163:RCT393163 RMJ393163:RMP393163 RWF393163:RWL393163 SGB393163:SGH393163 SPX393163:SQD393163 SZT393163:SZZ393163 TJP393163:TJV393163 TTL393163:TTR393163 UDH393163:UDN393163 UND393163:UNJ393163 UWZ393163:UXF393163 VGV393163:VHB393163 VQR393163:VQX393163 WAN393163:WAT393163 WKJ393163:WKP393163 WUF393163:WUL393163 J458699:P458699 HT458699:HZ458699 RP458699:RV458699 ABL458699:ABR458699 ALH458699:ALN458699 AVD458699:AVJ458699 BEZ458699:BFF458699 BOV458699:BPB458699 BYR458699:BYX458699 CIN458699:CIT458699 CSJ458699:CSP458699 DCF458699:DCL458699 DMB458699:DMH458699 DVX458699:DWD458699 EFT458699:EFZ458699 EPP458699:EPV458699 EZL458699:EZR458699 FJH458699:FJN458699 FTD458699:FTJ458699 GCZ458699:GDF458699 GMV458699:GNB458699 GWR458699:GWX458699 HGN458699:HGT458699 HQJ458699:HQP458699 IAF458699:IAL458699 IKB458699:IKH458699 ITX458699:IUD458699 JDT458699:JDZ458699 JNP458699:JNV458699 JXL458699:JXR458699 KHH458699:KHN458699 KRD458699:KRJ458699 LAZ458699:LBF458699 LKV458699:LLB458699 LUR458699:LUX458699 MEN458699:MET458699 MOJ458699:MOP458699 MYF458699:MYL458699 NIB458699:NIH458699 NRX458699:NSD458699 OBT458699:OBZ458699 OLP458699:OLV458699 OVL458699:OVR458699 PFH458699:PFN458699 PPD458699:PPJ458699 PYZ458699:PZF458699 QIV458699:QJB458699 QSR458699:QSX458699 RCN458699:RCT458699 RMJ458699:RMP458699 RWF458699:RWL458699 SGB458699:SGH458699 SPX458699:SQD458699 SZT458699:SZZ458699 TJP458699:TJV458699 TTL458699:TTR458699 UDH458699:UDN458699 UND458699:UNJ458699 UWZ458699:UXF458699 VGV458699:VHB458699 VQR458699:VQX458699 WAN458699:WAT458699 WKJ458699:WKP458699 WUF458699:WUL458699 J524235:P524235 HT524235:HZ524235 RP524235:RV524235 ABL524235:ABR524235 ALH524235:ALN524235 AVD524235:AVJ524235 BEZ524235:BFF524235 BOV524235:BPB524235 BYR524235:BYX524235 CIN524235:CIT524235 CSJ524235:CSP524235 DCF524235:DCL524235 DMB524235:DMH524235 DVX524235:DWD524235 EFT524235:EFZ524235 EPP524235:EPV524235 EZL524235:EZR524235 FJH524235:FJN524235 FTD524235:FTJ524235 GCZ524235:GDF524235 GMV524235:GNB524235 GWR524235:GWX524235 HGN524235:HGT524235 HQJ524235:HQP524235 IAF524235:IAL524235 IKB524235:IKH524235 ITX524235:IUD524235 JDT524235:JDZ524235 JNP524235:JNV524235 JXL524235:JXR524235 KHH524235:KHN524235 KRD524235:KRJ524235 LAZ524235:LBF524235 LKV524235:LLB524235 LUR524235:LUX524235 MEN524235:MET524235 MOJ524235:MOP524235 MYF524235:MYL524235 NIB524235:NIH524235 NRX524235:NSD524235 OBT524235:OBZ524235 OLP524235:OLV524235 OVL524235:OVR524235 PFH524235:PFN524235 PPD524235:PPJ524235 PYZ524235:PZF524235 QIV524235:QJB524235 QSR524235:QSX524235 RCN524235:RCT524235 RMJ524235:RMP524235 RWF524235:RWL524235 SGB524235:SGH524235 SPX524235:SQD524235 SZT524235:SZZ524235 TJP524235:TJV524235 TTL524235:TTR524235 UDH524235:UDN524235 UND524235:UNJ524235 UWZ524235:UXF524235 VGV524235:VHB524235 VQR524235:VQX524235 WAN524235:WAT524235 WKJ524235:WKP524235 WUF524235:WUL524235 J589771:P589771 HT589771:HZ589771 RP589771:RV589771 ABL589771:ABR589771 ALH589771:ALN589771 AVD589771:AVJ589771 BEZ589771:BFF589771 BOV589771:BPB589771 BYR589771:BYX589771 CIN589771:CIT589771 CSJ589771:CSP589771 DCF589771:DCL589771 DMB589771:DMH589771 DVX589771:DWD589771 EFT589771:EFZ589771 EPP589771:EPV589771 EZL589771:EZR589771 FJH589771:FJN589771 FTD589771:FTJ589771 GCZ589771:GDF589771 GMV589771:GNB589771 GWR589771:GWX589771 HGN589771:HGT589771 HQJ589771:HQP589771 IAF589771:IAL589771 IKB589771:IKH589771 ITX589771:IUD589771 JDT589771:JDZ589771 JNP589771:JNV589771 JXL589771:JXR589771 KHH589771:KHN589771 KRD589771:KRJ589771 LAZ589771:LBF589771 LKV589771:LLB589771 LUR589771:LUX589771 MEN589771:MET589771 MOJ589771:MOP589771 MYF589771:MYL589771 NIB589771:NIH589771 NRX589771:NSD589771 OBT589771:OBZ589771 OLP589771:OLV589771 OVL589771:OVR589771 PFH589771:PFN589771 PPD589771:PPJ589771 PYZ589771:PZF589771 QIV589771:QJB589771 QSR589771:QSX589771 RCN589771:RCT589771 RMJ589771:RMP589771 RWF589771:RWL589771 SGB589771:SGH589771 SPX589771:SQD589771 SZT589771:SZZ589771 TJP589771:TJV589771 TTL589771:TTR589771 UDH589771:UDN589771 UND589771:UNJ589771 UWZ589771:UXF589771 VGV589771:VHB589771 VQR589771:VQX589771 WAN589771:WAT589771 WKJ589771:WKP589771 WUF589771:WUL589771 J655307:P655307 HT655307:HZ655307 RP655307:RV655307 ABL655307:ABR655307 ALH655307:ALN655307 AVD655307:AVJ655307 BEZ655307:BFF655307 BOV655307:BPB655307 BYR655307:BYX655307 CIN655307:CIT655307 CSJ655307:CSP655307 DCF655307:DCL655307 DMB655307:DMH655307 DVX655307:DWD655307 EFT655307:EFZ655307 EPP655307:EPV655307 EZL655307:EZR655307 FJH655307:FJN655307 FTD655307:FTJ655307 GCZ655307:GDF655307 GMV655307:GNB655307 GWR655307:GWX655307 HGN655307:HGT655307 HQJ655307:HQP655307 IAF655307:IAL655307 IKB655307:IKH655307 ITX655307:IUD655307 JDT655307:JDZ655307 JNP655307:JNV655307 JXL655307:JXR655307 KHH655307:KHN655307 KRD655307:KRJ655307 LAZ655307:LBF655307 LKV655307:LLB655307 LUR655307:LUX655307 MEN655307:MET655307 MOJ655307:MOP655307 MYF655307:MYL655307 NIB655307:NIH655307 NRX655307:NSD655307 OBT655307:OBZ655307 OLP655307:OLV655307 OVL655307:OVR655307 PFH655307:PFN655307 PPD655307:PPJ655307 PYZ655307:PZF655307 QIV655307:QJB655307 QSR655307:QSX655307 RCN655307:RCT655307 RMJ655307:RMP655307 RWF655307:RWL655307 SGB655307:SGH655307 SPX655307:SQD655307 SZT655307:SZZ655307 TJP655307:TJV655307 TTL655307:TTR655307 UDH655307:UDN655307 UND655307:UNJ655307 UWZ655307:UXF655307 VGV655307:VHB655307 VQR655307:VQX655307 WAN655307:WAT655307 WKJ655307:WKP655307 WUF655307:WUL655307 J720843:P720843 HT720843:HZ720843 RP720843:RV720843 ABL720843:ABR720843 ALH720843:ALN720843 AVD720843:AVJ720843 BEZ720843:BFF720843 BOV720843:BPB720843 BYR720843:BYX720843 CIN720843:CIT720843 CSJ720843:CSP720843 DCF720843:DCL720843 DMB720843:DMH720843 DVX720843:DWD720843 EFT720843:EFZ720843 EPP720843:EPV720843 EZL720843:EZR720843 FJH720843:FJN720843 FTD720843:FTJ720843 GCZ720843:GDF720843 GMV720843:GNB720843 GWR720843:GWX720843 HGN720843:HGT720843 HQJ720843:HQP720843 IAF720843:IAL720843 IKB720843:IKH720843 ITX720843:IUD720843 JDT720843:JDZ720843 JNP720843:JNV720843 JXL720843:JXR720843 KHH720843:KHN720843 KRD720843:KRJ720843 LAZ720843:LBF720843 LKV720843:LLB720843 LUR720843:LUX720843 MEN720843:MET720843 MOJ720843:MOP720843 MYF720843:MYL720843 NIB720843:NIH720843 NRX720843:NSD720843 OBT720843:OBZ720843 OLP720843:OLV720843 OVL720843:OVR720843 PFH720843:PFN720843 PPD720843:PPJ720843 PYZ720843:PZF720843 QIV720843:QJB720843 QSR720843:QSX720843 RCN720843:RCT720843 RMJ720843:RMP720843 RWF720843:RWL720843 SGB720843:SGH720843 SPX720843:SQD720843 SZT720843:SZZ720843 TJP720843:TJV720843 TTL720843:TTR720843 UDH720843:UDN720843 UND720843:UNJ720843 UWZ720843:UXF720843 VGV720843:VHB720843 VQR720843:VQX720843 WAN720843:WAT720843 WKJ720843:WKP720843 WUF720843:WUL720843 J786379:P786379 HT786379:HZ786379 RP786379:RV786379 ABL786379:ABR786379 ALH786379:ALN786379 AVD786379:AVJ786379 BEZ786379:BFF786379 BOV786379:BPB786379 BYR786379:BYX786379 CIN786379:CIT786379 CSJ786379:CSP786379 DCF786379:DCL786379 DMB786379:DMH786379 DVX786379:DWD786379 EFT786379:EFZ786379 EPP786379:EPV786379 EZL786379:EZR786379 FJH786379:FJN786379 FTD786379:FTJ786379 GCZ786379:GDF786379 GMV786379:GNB786379 GWR786379:GWX786379 HGN786379:HGT786379 HQJ786379:HQP786379 IAF786379:IAL786379 IKB786379:IKH786379 ITX786379:IUD786379 JDT786379:JDZ786379 JNP786379:JNV786379 JXL786379:JXR786379 KHH786379:KHN786379 KRD786379:KRJ786379 LAZ786379:LBF786379 LKV786379:LLB786379 LUR786379:LUX786379 MEN786379:MET786379 MOJ786379:MOP786379 MYF786379:MYL786379 NIB786379:NIH786379 NRX786379:NSD786379 OBT786379:OBZ786379 OLP786379:OLV786379 OVL786379:OVR786379 PFH786379:PFN786379 PPD786379:PPJ786379 PYZ786379:PZF786379 QIV786379:QJB786379 QSR786379:QSX786379 RCN786379:RCT786379 RMJ786379:RMP786379 RWF786379:RWL786379 SGB786379:SGH786379 SPX786379:SQD786379 SZT786379:SZZ786379 TJP786379:TJV786379 TTL786379:TTR786379 UDH786379:UDN786379 UND786379:UNJ786379 UWZ786379:UXF786379 VGV786379:VHB786379 VQR786379:VQX786379 WAN786379:WAT786379 WKJ786379:WKP786379 WUF786379:WUL786379 J851915:P851915 HT851915:HZ851915 RP851915:RV851915 ABL851915:ABR851915 ALH851915:ALN851915 AVD851915:AVJ851915 BEZ851915:BFF851915 BOV851915:BPB851915 BYR851915:BYX851915 CIN851915:CIT851915 CSJ851915:CSP851915 DCF851915:DCL851915 DMB851915:DMH851915 DVX851915:DWD851915 EFT851915:EFZ851915 EPP851915:EPV851915 EZL851915:EZR851915 FJH851915:FJN851915 FTD851915:FTJ851915 GCZ851915:GDF851915 GMV851915:GNB851915 GWR851915:GWX851915 HGN851915:HGT851915 HQJ851915:HQP851915 IAF851915:IAL851915 IKB851915:IKH851915 ITX851915:IUD851915 JDT851915:JDZ851915 JNP851915:JNV851915 JXL851915:JXR851915 KHH851915:KHN851915 KRD851915:KRJ851915 LAZ851915:LBF851915 LKV851915:LLB851915 LUR851915:LUX851915 MEN851915:MET851915 MOJ851915:MOP851915 MYF851915:MYL851915 NIB851915:NIH851915 NRX851915:NSD851915 OBT851915:OBZ851915 OLP851915:OLV851915 OVL851915:OVR851915 PFH851915:PFN851915 PPD851915:PPJ851915 PYZ851915:PZF851915 QIV851915:QJB851915 QSR851915:QSX851915 RCN851915:RCT851915 RMJ851915:RMP851915 RWF851915:RWL851915 SGB851915:SGH851915 SPX851915:SQD851915 SZT851915:SZZ851915 TJP851915:TJV851915 TTL851915:TTR851915 UDH851915:UDN851915 UND851915:UNJ851915 UWZ851915:UXF851915 VGV851915:VHB851915 VQR851915:VQX851915 WAN851915:WAT851915 WKJ851915:WKP851915 WUF851915:WUL851915 J917451:P917451 HT917451:HZ917451 RP917451:RV917451 ABL917451:ABR917451 ALH917451:ALN917451 AVD917451:AVJ917451 BEZ917451:BFF917451 BOV917451:BPB917451 BYR917451:BYX917451 CIN917451:CIT917451 CSJ917451:CSP917451 DCF917451:DCL917451 DMB917451:DMH917451 DVX917451:DWD917451 EFT917451:EFZ917451 EPP917451:EPV917451 EZL917451:EZR917451 FJH917451:FJN917451 FTD917451:FTJ917451 GCZ917451:GDF917451 GMV917451:GNB917451 GWR917451:GWX917451 HGN917451:HGT917451 HQJ917451:HQP917451 IAF917451:IAL917451 IKB917451:IKH917451 ITX917451:IUD917451 JDT917451:JDZ917451 JNP917451:JNV917451 JXL917451:JXR917451 KHH917451:KHN917451 KRD917451:KRJ917451 LAZ917451:LBF917451 LKV917451:LLB917451 LUR917451:LUX917451 MEN917451:MET917451 MOJ917451:MOP917451 MYF917451:MYL917451 NIB917451:NIH917451 NRX917451:NSD917451 OBT917451:OBZ917451 OLP917451:OLV917451 OVL917451:OVR917451 PFH917451:PFN917451 PPD917451:PPJ917451 PYZ917451:PZF917451 QIV917451:QJB917451 QSR917451:QSX917451 RCN917451:RCT917451 RMJ917451:RMP917451 RWF917451:RWL917451 SGB917451:SGH917451 SPX917451:SQD917451 SZT917451:SZZ917451 TJP917451:TJV917451 TTL917451:TTR917451 UDH917451:UDN917451 UND917451:UNJ917451 UWZ917451:UXF917451 VGV917451:VHB917451 VQR917451:VQX917451 WAN917451:WAT917451 WKJ917451:WKP917451 WUF917451:WUL917451 J982987:P982987 HT982987:HZ982987 RP982987:RV982987 ABL982987:ABR982987 ALH982987:ALN982987 AVD982987:AVJ982987 BEZ982987:BFF982987 BOV982987:BPB982987 BYR982987:BYX982987 CIN982987:CIT982987 CSJ982987:CSP982987 DCF982987:DCL982987 DMB982987:DMH982987 DVX982987:DWD982987 EFT982987:EFZ982987 EPP982987:EPV982987 EZL982987:EZR982987 FJH982987:FJN982987 FTD982987:FTJ982987 GCZ982987:GDF982987 GMV982987:GNB982987 GWR982987:GWX982987 HGN982987:HGT982987 HQJ982987:HQP982987 IAF982987:IAL982987 IKB982987:IKH982987 ITX982987:IUD982987 JDT982987:JDZ982987 JNP982987:JNV982987 JXL982987:JXR982987 KHH982987:KHN982987 KRD982987:KRJ982987 LAZ982987:LBF982987 LKV982987:LLB982987 LUR982987:LUX982987 MEN982987:MET982987 MOJ982987:MOP982987 MYF982987:MYL982987 NIB982987:NIH982987 NRX982987:NSD982987 OBT982987:OBZ982987 OLP982987:OLV982987 OVL982987:OVR982987 PFH982987:PFN982987 PPD982987:PPJ982987 PYZ982987:PZF982987 QIV982987:QJB982987 QSR982987:QSX982987 RCN982987:RCT982987 RMJ982987:RMP982987 RWF982987:RWL982987 SGB982987:SGH982987 SPX982987:SQD982987 SZT982987:SZZ982987 TJP982987:TJV982987 TTL982987:TTR982987 UDH982987:UDN982987 UND982987:UNJ982987 UWZ982987:UXF982987 VGV982987:VHB982987 VQR982987:VQX982987 WAN982987:WAT982987 WKJ982987:WKP982987 WUF982987:WUL982987 IW65542:IZ65544 SS65542:SV65544 ACO65542:ACR65544 AMK65542:AMN65544 AWG65542:AWJ65544 BGC65542:BGF65544 BPY65542:BQB65544 BZU65542:BZX65544 CJQ65542:CJT65544 CTM65542:CTP65544 DDI65542:DDL65544 DNE65542:DNH65544 DXA65542:DXD65544 EGW65542:EGZ65544 EQS65542:EQV65544 FAO65542:FAR65544 FKK65542:FKN65544 FUG65542:FUJ65544 GEC65542:GEF65544 GNY65542:GOB65544 GXU65542:GXX65544 HHQ65542:HHT65544 HRM65542:HRP65544 IBI65542:IBL65544 ILE65542:ILH65544 IVA65542:IVD65544 JEW65542:JEZ65544 JOS65542:JOV65544 JYO65542:JYR65544 KIK65542:KIN65544 KSG65542:KSJ65544 LCC65542:LCF65544 LLY65542:LMB65544 LVU65542:LVX65544 MFQ65542:MFT65544 MPM65542:MPP65544 MZI65542:MZL65544 NJE65542:NJH65544 NTA65542:NTD65544 OCW65542:OCZ65544 OMS65542:OMV65544 OWO65542:OWR65544 PGK65542:PGN65544 PQG65542:PQJ65544 QAC65542:QAF65544 QJY65542:QKB65544 QTU65542:QTX65544 RDQ65542:RDT65544 RNM65542:RNP65544 RXI65542:RXL65544 SHE65542:SHH65544 SRA65542:SRD65544 TAW65542:TAZ65544 TKS65542:TKV65544 TUO65542:TUR65544 UEK65542:UEN65544 UOG65542:UOJ65544 UYC65542:UYF65544 VHY65542:VIB65544 VRU65542:VRX65544 WBQ65542:WBT65544 WLM65542:WLP65544 WVI65542:WVL65544 IW131078:IZ131080 SS131078:SV131080 ACO131078:ACR131080 AMK131078:AMN131080 AWG131078:AWJ131080 BGC131078:BGF131080 BPY131078:BQB131080 BZU131078:BZX131080 CJQ131078:CJT131080 CTM131078:CTP131080 DDI131078:DDL131080 DNE131078:DNH131080 DXA131078:DXD131080 EGW131078:EGZ131080 EQS131078:EQV131080 FAO131078:FAR131080 FKK131078:FKN131080 FUG131078:FUJ131080 GEC131078:GEF131080 GNY131078:GOB131080 GXU131078:GXX131080 HHQ131078:HHT131080 HRM131078:HRP131080 IBI131078:IBL131080 ILE131078:ILH131080 IVA131078:IVD131080 JEW131078:JEZ131080 JOS131078:JOV131080 JYO131078:JYR131080 KIK131078:KIN131080 KSG131078:KSJ131080 LCC131078:LCF131080 LLY131078:LMB131080 LVU131078:LVX131080 MFQ131078:MFT131080 MPM131078:MPP131080 MZI131078:MZL131080 NJE131078:NJH131080 NTA131078:NTD131080 OCW131078:OCZ131080 OMS131078:OMV131080 OWO131078:OWR131080 PGK131078:PGN131080 PQG131078:PQJ131080 QAC131078:QAF131080 QJY131078:QKB131080 QTU131078:QTX131080 RDQ131078:RDT131080 RNM131078:RNP131080 RXI131078:RXL131080 SHE131078:SHH131080 SRA131078:SRD131080 TAW131078:TAZ131080 TKS131078:TKV131080 TUO131078:TUR131080 UEK131078:UEN131080 UOG131078:UOJ131080 UYC131078:UYF131080 VHY131078:VIB131080 VRU131078:VRX131080 WBQ131078:WBT131080 WLM131078:WLP131080 WVI131078:WVL131080 IW196614:IZ196616 SS196614:SV196616 ACO196614:ACR196616 AMK196614:AMN196616 AWG196614:AWJ196616 BGC196614:BGF196616 BPY196614:BQB196616 BZU196614:BZX196616 CJQ196614:CJT196616 CTM196614:CTP196616 DDI196614:DDL196616 DNE196614:DNH196616 DXA196614:DXD196616 EGW196614:EGZ196616 EQS196614:EQV196616 FAO196614:FAR196616 FKK196614:FKN196616 FUG196614:FUJ196616 GEC196614:GEF196616 GNY196614:GOB196616 GXU196614:GXX196616 HHQ196614:HHT196616 HRM196614:HRP196616 IBI196614:IBL196616 ILE196614:ILH196616 IVA196614:IVD196616 JEW196614:JEZ196616 JOS196614:JOV196616 JYO196614:JYR196616 KIK196614:KIN196616 KSG196614:KSJ196616 LCC196614:LCF196616 LLY196614:LMB196616 LVU196614:LVX196616 MFQ196614:MFT196616 MPM196614:MPP196616 MZI196614:MZL196616 NJE196614:NJH196616 NTA196614:NTD196616 OCW196614:OCZ196616 OMS196614:OMV196616 OWO196614:OWR196616 PGK196614:PGN196616 PQG196614:PQJ196616 QAC196614:QAF196616 QJY196614:QKB196616 QTU196614:QTX196616 RDQ196614:RDT196616 RNM196614:RNP196616 RXI196614:RXL196616 SHE196614:SHH196616 SRA196614:SRD196616 TAW196614:TAZ196616 TKS196614:TKV196616 TUO196614:TUR196616 UEK196614:UEN196616 UOG196614:UOJ196616 UYC196614:UYF196616 VHY196614:VIB196616 VRU196614:VRX196616 WBQ196614:WBT196616 WLM196614:WLP196616 WVI196614:WVL196616 IW262150:IZ262152 SS262150:SV262152 ACO262150:ACR262152 AMK262150:AMN262152 AWG262150:AWJ262152 BGC262150:BGF262152 BPY262150:BQB262152 BZU262150:BZX262152 CJQ262150:CJT262152 CTM262150:CTP262152 DDI262150:DDL262152 DNE262150:DNH262152 DXA262150:DXD262152 EGW262150:EGZ262152 EQS262150:EQV262152 FAO262150:FAR262152 FKK262150:FKN262152 FUG262150:FUJ262152 GEC262150:GEF262152 GNY262150:GOB262152 GXU262150:GXX262152 HHQ262150:HHT262152 HRM262150:HRP262152 IBI262150:IBL262152 ILE262150:ILH262152 IVA262150:IVD262152 JEW262150:JEZ262152 JOS262150:JOV262152 JYO262150:JYR262152 KIK262150:KIN262152 KSG262150:KSJ262152 LCC262150:LCF262152 LLY262150:LMB262152 LVU262150:LVX262152 MFQ262150:MFT262152 MPM262150:MPP262152 MZI262150:MZL262152 NJE262150:NJH262152 NTA262150:NTD262152 OCW262150:OCZ262152 OMS262150:OMV262152 OWO262150:OWR262152 PGK262150:PGN262152 PQG262150:PQJ262152 QAC262150:QAF262152 QJY262150:QKB262152 QTU262150:QTX262152 RDQ262150:RDT262152 RNM262150:RNP262152 RXI262150:RXL262152 SHE262150:SHH262152 SRA262150:SRD262152 TAW262150:TAZ262152 TKS262150:TKV262152 TUO262150:TUR262152 UEK262150:UEN262152 UOG262150:UOJ262152 UYC262150:UYF262152 VHY262150:VIB262152 VRU262150:VRX262152 WBQ262150:WBT262152 WLM262150:WLP262152 WVI262150:WVL262152 IW327686:IZ327688 SS327686:SV327688 ACO327686:ACR327688 AMK327686:AMN327688 AWG327686:AWJ327688 BGC327686:BGF327688 BPY327686:BQB327688 BZU327686:BZX327688 CJQ327686:CJT327688 CTM327686:CTP327688 DDI327686:DDL327688 DNE327686:DNH327688 DXA327686:DXD327688 EGW327686:EGZ327688 EQS327686:EQV327688 FAO327686:FAR327688 FKK327686:FKN327688 FUG327686:FUJ327688 GEC327686:GEF327688 GNY327686:GOB327688 GXU327686:GXX327688 HHQ327686:HHT327688 HRM327686:HRP327688 IBI327686:IBL327688 ILE327686:ILH327688 IVA327686:IVD327688 JEW327686:JEZ327688 JOS327686:JOV327688 JYO327686:JYR327688 KIK327686:KIN327688 KSG327686:KSJ327688 LCC327686:LCF327688 LLY327686:LMB327688 LVU327686:LVX327688 MFQ327686:MFT327688 MPM327686:MPP327688 MZI327686:MZL327688 NJE327686:NJH327688 NTA327686:NTD327688 OCW327686:OCZ327688 OMS327686:OMV327688 OWO327686:OWR327688 PGK327686:PGN327688 PQG327686:PQJ327688 QAC327686:QAF327688 QJY327686:QKB327688 QTU327686:QTX327688 RDQ327686:RDT327688 RNM327686:RNP327688 RXI327686:RXL327688 SHE327686:SHH327688 SRA327686:SRD327688 TAW327686:TAZ327688 TKS327686:TKV327688 TUO327686:TUR327688 UEK327686:UEN327688 UOG327686:UOJ327688 UYC327686:UYF327688 VHY327686:VIB327688 VRU327686:VRX327688 WBQ327686:WBT327688 WLM327686:WLP327688 WVI327686:WVL327688 IW393222:IZ393224 SS393222:SV393224 ACO393222:ACR393224 AMK393222:AMN393224 AWG393222:AWJ393224 BGC393222:BGF393224 BPY393222:BQB393224 BZU393222:BZX393224 CJQ393222:CJT393224 CTM393222:CTP393224 DDI393222:DDL393224 DNE393222:DNH393224 DXA393222:DXD393224 EGW393222:EGZ393224 EQS393222:EQV393224 FAO393222:FAR393224 FKK393222:FKN393224 FUG393222:FUJ393224 GEC393222:GEF393224 GNY393222:GOB393224 GXU393222:GXX393224 HHQ393222:HHT393224 HRM393222:HRP393224 IBI393222:IBL393224 ILE393222:ILH393224 IVA393222:IVD393224 JEW393222:JEZ393224 JOS393222:JOV393224 JYO393222:JYR393224 KIK393222:KIN393224 KSG393222:KSJ393224 LCC393222:LCF393224 LLY393222:LMB393224 LVU393222:LVX393224 MFQ393222:MFT393224 MPM393222:MPP393224 MZI393222:MZL393224 NJE393222:NJH393224 NTA393222:NTD393224 OCW393222:OCZ393224 OMS393222:OMV393224 OWO393222:OWR393224 PGK393222:PGN393224 PQG393222:PQJ393224 QAC393222:QAF393224 QJY393222:QKB393224 QTU393222:QTX393224 RDQ393222:RDT393224 RNM393222:RNP393224 RXI393222:RXL393224 SHE393222:SHH393224 SRA393222:SRD393224 TAW393222:TAZ393224 TKS393222:TKV393224 TUO393222:TUR393224 UEK393222:UEN393224 UOG393222:UOJ393224 UYC393222:UYF393224 VHY393222:VIB393224 VRU393222:VRX393224 WBQ393222:WBT393224 WLM393222:WLP393224 WVI393222:WVL393224 IW458758:IZ458760 SS458758:SV458760 ACO458758:ACR458760 AMK458758:AMN458760 AWG458758:AWJ458760 BGC458758:BGF458760 BPY458758:BQB458760 BZU458758:BZX458760 CJQ458758:CJT458760 CTM458758:CTP458760 DDI458758:DDL458760 DNE458758:DNH458760 DXA458758:DXD458760 EGW458758:EGZ458760 EQS458758:EQV458760 FAO458758:FAR458760 FKK458758:FKN458760 FUG458758:FUJ458760 GEC458758:GEF458760 GNY458758:GOB458760 GXU458758:GXX458760 HHQ458758:HHT458760 HRM458758:HRP458760 IBI458758:IBL458760 ILE458758:ILH458760 IVA458758:IVD458760 JEW458758:JEZ458760 JOS458758:JOV458760 JYO458758:JYR458760 KIK458758:KIN458760 KSG458758:KSJ458760 LCC458758:LCF458760 LLY458758:LMB458760 LVU458758:LVX458760 MFQ458758:MFT458760 MPM458758:MPP458760 MZI458758:MZL458760 NJE458758:NJH458760 NTA458758:NTD458760 OCW458758:OCZ458760 OMS458758:OMV458760 OWO458758:OWR458760 PGK458758:PGN458760 PQG458758:PQJ458760 QAC458758:QAF458760 QJY458758:QKB458760 QTU458758:QTX458760 RDQ458758:RDT458760 RNM458758:RNP458760 RXI458758:RXL458760 SHE458758:SHH458760 SRA458758:SRD458760 TAW458758:TAZ458760 TKS458758:TKV458760 TUO458758:TUR458760 UEK458758:UEN458760 UOG458758:UOJ458760 UYC458758:UYF458760 VHY458758:VIB458760 VRU458758:VRX458760 WBQ458758:WBT458760 WLM458758:WLP458760 WVI458758:WVL458760 IW524294:IZ524296 SS524294:SV524296 ACO524294:ACR524296 AMK524294:AMN524296 AWG524294:AWJ524296 BGC524294:BGF524296 BPY524294:BQB524296 BZU524294:BZX524296 CJQ524294:CJT524296 CTM524294:CTP524296 DDI524294:DDL524296 DNE524294:DNH524296 DXA524294:DXD524296 EGW524294:EGZ524296 EQS524294:EQV524296 FAO524294:FAR524296 FKK524294:FKN524296 FUG524294:FUJ524296 GEC524294:GEF524296 GNY524294:GOB524296 GXU524294:GXX524296 HHQ524294:HHT524296 HRM524294:HRP524296 IBI524294:IBL524296 ILE524294:ILH524296 IVA524294:IVD524296 JEW524294:JEZ524296 JOS524294:JOV524296 JYO524294:JYR524296 KIK524294:KIN524296 KSG524294:KSJ524296 LCC524294:LCF524296 LLY524294:LMB524296 LVU524294:LVX524296 MFQ524294:MFT524296 MPM524294:MPP524296 MZI524294:MZL524296 NJE524294:NJH524296 NTA524294:NTD524296 OCW524294:OCZ524296 OMS524294:OMV524296 OWO524294:OWR524296 PGK524294:PGN524296 PQG524294:PQJ524296 QAC524294:QAF524296 QJY524294:QKB524296 QTU524294:QTX524296 RDQ524294:RDT524296 RNM524294:RNP524296 RXI524294:RXL524296 SHE524294:SHH524296 SRA524294:SRD524296 TAW524294:TAZ524296 TKS524294:TKV524296 TUO524294:TUR524296 UEK524294:UEN524296 UOG524294:UOJ524296 UYC524294:UYF524296 VHY524294:VIB524296 VRU524294:VRX524296 WBQ524294:WBT524296 WLM524294:WLP524296 WVI524294:WVL524296 IW589830:IZ589832 SS589830:SV589832 ACO589830:ACR589832 AMK589830:AMN589832 AWG589830:AWJ589832 BGC589830:BGF589832 BPY589830:BQB589832 BZU589830:BZX589832 CJQ589830:CJT589832 CTM589830:CTP589832 DDI589830:DDL589832 DNE589830:DNH589832 DXA589830:DXD589832 EGW589830:EGZ589832 EQS589830:EQV589832 FAO589830:FAR589832 FKK589830:FKN589832 FUG589830:FUJ589832 GEC589830:GEF589832 GNY589830:GOB589832 GXU589830:GXX589832 HHQ589830:HHT589832 HRM589830:HRP589832 IBI589830:IBL589832 ILE589830:ILH589832 IVA589830:IVD589832 JEW589830:JEZ589832 JOS589830:JOV589832 JYO589830:JYR589832 KIK589830:KIN589832 KSG589830:KSJ589832 LCC589830:LCF589832 LLY589830:LMB589832 LVU589830:LVX589832 MFQ589830:MFT589832 MPM589830:MPP589832 MZI589830:MZL589832 NJE589830:NJH589832 NTA589830:NTD589832 OCW589830:OCZ589832 OMS589830:OMV589832 OWO589830:OWR589832 PGK589830:PGN589832 PQG589830:PQJ589832 QAC589830:QAF589832 QJY589830:QKB589832 QTU589830:QTX589832 RDQ589830:RDT589832 RNM589830:RNP589832 RXI589830:RXL589832 SHE589830:SHH589832 SRA589830:SRD589832 TAW589830:TAZ589832 TKS589830:TKV589832 TUO589830:TUR589832 UEK589830:UEN589832 UOG589830:UOJ589832 UYC589830:UYF589832 VHY589830:VIB589832 VRU589830:VRX589832 WBQ589830:WBT589832 WLM589830:WLP589832 WVI589830:WVL589832 IW655366:IZ655368 SS655366:SV655368 ACO655366:ACR655368 AMK655366:AMN655368 AWG655366:AWJ655368 BGC655366:BGF655368 BPY655366:BQB655368 BZU655366:BZX655368 CJQ655366:CJT655368 CTM655366:CTP655368 DDI655366:DDL655368 DNE655366:DNH655368 DXA655366:DXD655368 EGW655366:EGZ655368 EQS655366:EQV655368 FAO655366:FAR655368 FKK655366:FKN655368 FUG655366:FUJ655368 GEC655366:GEF655368 GNY655366:GOB655368 GXU655366:GXX655368 HHQ655366:HHT655368 HRM655366:HRP655368 IBI655366:IBL655368 ILE655366:ILH655368 IVA655366:IVD655368 JEW655366:JEZ655368 JOS655366:JOV655368 JYO655366:JYR655368 KIK655366:KIN655368 KSG655366:KSJ655368 LCC655366:LCF655368 LLY655366:LMB655368 LVU655366:LVX655368 MFQ655366:MFT655368 MPM655366:MPP655368 MZI655366:MZL655368 NJE655366:NJH655368 NTA655366:NTD655368 OCW655366:OCZ655368 OMS655366:OMV655368 OWO655366:OWR655368 PGK655366:PGN655368 PQG655366:PQJ655368 QAC655366:QAF655368 QJY655366:QKB655368 QTU655366:QTX655368 RDQ655366:RDT655368 RNM655366:RNP655368 RXI655366:RXL655368 SHE655366:SHH655368 SRA655366:SRD655368 TAW655366:TAZ655368 TKS655366:TKV655368 TUO655366:TUR655368 UEK655366:UEN655368 UOG655366:UOJ655368 UYC655366:UYF655368 VHY655366:VIB655368 VRU655366:VRX655368 WBQ655366:WBT655368 WLM655366:WLP655368 WVI655366:WVL655368 IW720902:IZ720904 SS720902:SV720904 ACO720902:ACR720904 AMK720902:AMN720904 AWG720902:AWJ720904 BGC720902:BGF720904 BPY720902:BQB720904 BZU720902:BZX720904 CJQ720902:CJT720904 CTM720902:CTP720904 DDI720902:DDL720904 DNE720902:DNH720904 DXA720902:DXD720904 EGW720902:EGZ720904 EQS720902:EQV720904 FAO720902:FAR720904 FKK720902:FKN720904 FUG720902:FUJ720904 GEC720902:GEF720904 GNY720902:GOB720904 GXU720902:GXX720904 HHQ720902:HHT720904 HRM720902:HRP720904 IBI720902:IBL720904 ILE720902:ILH720904 IVA720902:IVD720904 JEW720902:JEZ720904 JOS720902:JOV720904 JYO720902:JYR720904 KIK720902:KIN720904 KSG720902:KSJ720904 LCC720902:LCF720904 LLY720902:LMB720904 LVU720902:LVX720904 MFQ720902:MFT720904 MPM720902:MPP720904 MZI720902:MZL720904 NJE720902:NJH720904 NTA720902:NTD720904 OCW720902:OCZ720904 OMS720902:OMV720904 OWO720902:OWR720904 PGK720902:PGN720904 PQG720902:PQJ720904 QAC720902:QAF720904 QJY720902:QKB720904 QTU720902:QTX720904 RDQ720902:RDT720904 RNM720902:RNP720904 RXI720902:RXL720904 SHE720902:SHH720904 SRA720902:SRD720904 TAW720902:TAZ720904 TKS720902:TKV720904 TUO720902:TUR720904 UEK720902:UEN720904 UOG720902:UOJ720904 UYC720902:UYF720904 VHY720902:VIB720904 VRU720902:VRX720904 WBQ720902:WBT720904 WLM720902:WLP720904 WVI720902:WVL720904 IW786438:IZ786440 SS786438:SV786440 ACO786438:ACR786440 AMK786438:AMN786440 AWG786438:AWJ786440 BGC786438:BGF786440 BPY786438:BQB786440 BZU786438:BZX786440 CJQ786438:CJT786440 CTM786438:CTP786440 DDI786438:DDL786440 DNE786438:DNH786440 DXA786438:DXD786440 EGW786438:EGZ786440 EQS786438:EQV786440 FAO786438:FAR786440 FKK786438:FKN786440 FUG786438:FUJ786440 GEC786438:GEF786440 GNY786438:GOB786440 GXU786438:GXX786440 HHQ786438:HHT786440 HRM786438:HRP786440 IBI786438:IBL786440 ILE786438:ILH786440 IVA786438:IVD786440 JEW786438:JEZ786440 JOS786438:JOV786440 JYO786438:JYR786440 KIK786438:KIN786440 KSG786438:KSJ786440 LCC786438:LCF786440 LLY786438:LMB786440 LVU786438:LVX786440 MFQ786438:MFT786440 MPM786438:MPP786440 MZI786438:MZL786440 NJE786438:NJH786440 NTA786438:NTD786440 OCW786438:OCZ786440 OMS786438:OMV786440 OWO786438:OWR786440 PGK786438:PGN786440 PQG786438:PQJ786440 QAC786438:QAF786440 QJY786438:QKB786440 QTU786438:QTX786440 RDQ786438:RDT786440 RNM786438:RNP786440 RXI786438:RXL786440 SHE786438:SHH786440 SRA786438:SRD786440 TAW786438:TAZ786440 TKS786438:TKV786440 TUO786438:TUR786440 UEK786438:UEN786440 UOG786438:UOJ786440 UYC786438:UYF786440 VHY786438:VIB786440 VRU786438:VRX786440 WBQ786438:WBT786440 WLM786438:WLP786440 WVI786438:WVL786440 IW851974:IZ851976 SS851974:SV851976 ACO851974:ACR851976 AMK851974:AMN851976 AWG851974:AWJ851976 BGC851974:BGF851976 BPY851974:BQB851976 BZU851974:BZX851976 CJQ851974:CJT851976 CTM851974:CTP851976 DDI851974:DDL851976 DNE851974:DNH851976 DXA851974:DXD851976 EGW851974:EGZ851976 EQS851974:EQV851976 FAO851974:FAR851976 FKK851974:FKN851976 FUG851974:FUJ851976 GEC851974:GEF851976 GNY851974:GOB851976 GXU851974:GXX851976 HHQ851974:HHT851976 HRM851974:HRP851976 IBI851974:IBL851976 ILE851974:ILH851976 IVA851974:IVD851976 JEW851974:JEZ851976 JOS851974:JOV851976 JYO851974:JYR851976 KIK851974:KIN851976 KSG851974:KSJ851976 LCC851974:LCF851976 LLY851974:LMB851976 LVU851974:LVX851976 MFQ851974:MFT851976 MPM851974:MPP851976 MZI851974:MZL851976 NJE851974:NJH851976 NTA851974:NTD851976 OCW851974:OCZ851976 OMS851974:OMV851976 OWO851974:OWR851976 PGK851974:PGN851976 PQG851974:PQJ851976 QAC851974:QAF851976 QJY851974:QKB851976 QTU851974:QTX851976 RDQ851974:RDT851976 RNM851974:RNP851976 RXI851974:RXL851976 SHE851974:SHH851976 SRA851974:SRD851976 TAW851974:TAZ851976 TKS851974:TKV851976 TUO851974:TUR851976 UEK851974:UEN851976 UOG851974:UOJ851976 UYC851974:UYF851976 VHY851974:VIB851976 VRU851974:VRX851976 WBQ851974:WBT851976 WLM851974:WLP851976 WVI851974:WVL851976 IW917510:IZ917512 SS917510:SV917512 ACO917510:ACR917512 AMK917510:AMN917512 AWG917510:AWJ917512 BGC917510:BGF917512 BPY917510:BQB917512 BZU917510:BZX917512 CJQ917510:CJT917512 CTM917510:CTP917512 DDI917510:DDL917512 DNE917510:DNH917512 DXA917510:DXD917512 EGW917510:EGZ917512 EQS917510:EQV917512 FAO917510:FAR917512 FKK917510:FKN917512 FUG917510:FUJ917512 GEC917510:GEF917512 GNY917510:GOB917512 GXU917510:GXX917512 HHQ917510:HHT917512 HRM917510:HRP917512 IBI917510:IBL917512 ILE917510:ILH917512 IVA917510:IVD917512 JEW917510:JEZ917512 JOS917510:JOV917512 JYO917510:JYR917512 KIK917510:KIN917512 KSG917510:KSJ917512 LCC917510:LCF917512 LLY917510:LMB917512 LVU917510:LVX917512 MFQ917510:MFT917512 MPM917510:MPP917512 MZI917510:MZL917512 NJE917510:NJH917512 NTA917510:NTD917512 OCW917510:OCZ917512 OMS917510:OMV917512 OWO917510:OWR917512 PGK917510:PGN917512 PQG917510:PQJ917512 QAC917510:QAF917512 QJY917510:QKB917512 QTU917510:QTX917512 RDQ917510:RDT917512 RNM917510:RNP917512 RXI917510:RXL917512 SHE917510:SHH917512 SRA917510:SRD917512 TAW917510:TAZ917512 TKS917510:TKV917512 TUO917510:TUR917512 UEK917510:UEN917512 UOG917510:UOJ917512 UYC917510:UYF917512 VHY917510:VIB917512 VRU917510:VRX917512 WBQ917510:WBT917512 WLM917510:WLP917512 WVI917510:WVL917512 IW983046:IZ983048 SS983046:SV983048 ACO983046:ACR983048 AMK983046:AMN983048 AWG983046:AWJ983048 BGC983046:BGF983048 BPY983046:BQB983048 BZU983046:BZX983048 CJQ983046:CJT983048 CTM983046:CTP983048 DDI983046:DDL983048 DNE983046:DNH983048 DXA983046:DXD983048 EGW983046:EGZ983048 EQS983046:EQV983048 FAO983046:FAR983048 FKK983046:FKN983048 FUG983046:FUJ983048 GEC983046:GEF983048 GNY983046:GOB983048 GXU983046:GXX983048 HHQ983046:HHT983048 HRM983046:HRP983048 IBI983046:IBL983048 ILE983046:ILH983048 IVA983046:IVD983048 JEW983046:JEZ983048 JOS983046:JOV983048 JYO983046:JYR983048 KIK983046:KIN983048 KSG983046:KSJ983048 LCC983046:LCF983048 LLY983046:LMB983048 LVU983046:LVX983048 MFQ983046:MFT983048 MPM983046:MPP983048 MZI983046:MZL983048 NJE983046:NJH983048 NTA983046:NTD983048 OCW983046:OCZ983048 OMS983046:OMV983048 OWO983046:OWR983048 PGK983046:PGN983048 PQG983046:PQJ983048 QAC983046:QAF983048 QJY983046:QKB983048 QTU983046:QTX983048 RDQ983046:RDT983048 RNM983046:RNP983048 RXI983046:RXL983048 SHE983046:SHH983048 SRA983046:SRD983048 TAW983046:TAZ983048 TKS983046:TKV983048 TUO983046:TUR983048 UEK983046:UEN983048 UOG983046:UOJ983048 UYC983046:UYF983048 VHY983046:VIB983048 VRU983046:VRX983048 WBQ983046:WBT983048 WLM983046:WLP983048 WVI983046:WVL983048 IW65550:IZ65550 SS65550:SV65550 ACO65550:ACR65550 AMK65550:AMN65550 AWG65550:AWJ65550 BGC65550:BGF65550 BPY65550:BQB65550 BZU65550:BZX65550 CJQ65550:CJT65550 CTM65550:CTP65550 DDI65550:DDL65550 DNE65550:DNH65550 DXA65550:DXD65550 EGW65550:EGZ65550 EQS65550:EQV65550 FAO65550:FAR65550 FKK65550:FKN65550 FUG65550:FUJ65550 GEC65550:GEF65550 GNY65550:GOB65550 GXU65550:GXX65550 HHQ65550:HHT65550 HRM65550:HRP65550 IBI65550:IBL65550 ILE65550:ILH65550 IVA65550:IVD65550 JEW65550:JEZ65550 JOS65550:JOV65550 JYO65550:JYR65550 KIK65550:KIN65550 KSG65550:KSJ65550 LCC65550:LCF65550 LLY65550:LMB65550 LVU65550:LVX65550 MFQ65550:MFT65550 MPM65550:MPP65550 MZI65550:MZL65550 NJE65550:NJH65550 NTA65550:NTD65550 OCW65550:OCZ65550 OMS65550:OMV65550 OWO65550:OWR65550 PGK65550:PGN65550 PQG65550:PQJ65550 QAC65550:QAF65550 QJY65550:QKB65550 QTU65550:QTX65550 RDQ65550:RDT65550 RNM65550:RNP65550 RXI65550:RXL65550 SHE65550:SHH65550 SRA65550:SRD65550 TAW65550:TAZ65550 TKS65550:TKV65550 TUO65550:TUR65550 UEK65550:UEN65550 UOG65550:UOJ65550 UYC65550:UYF65550 VHY65550:VIB65550 VRU65550:VRX65550 WBQ65550:WBT65550 WLM65550:WLP65550 WVI65550:WVL65550 IW131086:IZ131086 SS131086:SV131086 ACO131086:ACR131086 AMK131086:AMN131086 AWG131086:AWJ131086 BGC131086:BGF131086 BPY131086:BQB131086 BZU131086:BZX131086 CJQ131086:CJT131086 CTM131086:CTP131086 DDI131086:DDL131086 DNE131086:DNH131086 DXA131086:DXD131086 EGW131086:EGZ131086 EQS131086:EQV131086 FAO131086:FAR131086 FKK131086:FKN131086 FUG131086:FUJ131086 GEC131086:GEF131086 GNY131086:GOB131086 GXU131086:GXX131086 HHQ131086:HHT131086 HRM131086:HRP131086 IBI131086:IBL131086 ILE131086:ILH131086 IVA131086:IVD131086 JEW131086:JEZ131086 JOS131086:JOV131086 JYO131086:JYR131086 KIK131086:KIN131086 KSG131086:KSJ131086 LCC131086:LCF131086 LLY131086:LMB131086 LVU131086:LVX131086 MFQ131086:MFT131086 MPM131086:MPP131086 MZI131086:MZL131086 NJE131086:NJH131086 NTA131086:NTD131086 OCW131086:OCZ131086 OMS131086:OMV131086 OWO131086:OWR131086 PGK131086:PGN131086 PQG131086:PQJ131086 QAC131086:QAF131086 QJY131086:QKB131086 QTU131086:QTX131086 RDQ131086:RDT131086 RNM131086:RNP131086 RXI131086:RXL131086 SHE131086:SHH131086 SRA131086:SRD131086 TAW131086:TAZ131086 TKS131086:TKV131086 TUO131086:TUR131086 UEK131086:UEN131086 UOG131086:UOJ131086 UYC131086:UYF131086 VHY131086:VIB131086 VRU131086:VRX131086 WBQ131086:WBT131086 WLM131086:WLP131086 WVI131086:WVL131086 IW196622:IZ196622 SS196622:SV196622 ACO196622:ACR196622 AMK196622:AMN196622 AWG196622:AWJ196622 BGC196622:BGF196622 BPY196622:BQB196622 BZU196622:BZX196622 CJQ196622:CJT196622 CTM196622:CTP196622 DDI196622:DDL196622 DNE196622:DNH196622 DXA196622:DXD196622 EGW196622:EGZ196622 EQS196622:EQV196622 FAO196622:FAR196622 FKK196622:FKN196622 FUG196622:FUJ196622 GEC196622:GEF196622 GNY196622:GOB196622 GXU196622:GXX196622 HHQ196622:HHT196622 HRM196622:HRP196622 IBI196622:IBL196622 ILE196622:ILH196622 IVA196622:IVD196622 JEW196622:JEZ196622 JOS196622:JOV196622 JYO196622:JYR196622 KIK196622:KIN196622 KSG196622:KSJ196622 LCC196622:LCF196622 LLY196622:LMB196622 LVU196622:LVX196622 MFQ196622:MFT196622 MPM196622:MPP196622 MZI196622:MZL196622 NJE196622:NJH196622 NTA196622:NTD196622 OCW196622:OCZ196622 OMS196622:OMV196622 OWO196622:OWR196622 PGK196622:PGN196622 PQG196622:PQJ196622 QAC196622:QAF196622 QJY196622:QKB196622 QTU196622:QTX196622 RDQ196622:RDT196622 RNM196622:RNP196622 RXI196622:RXL196622 SHE196622:SHH196622 SRA196622:SRD196622 TAW196622:TAZ196622 TKS196622:TKV196622 TUO196622:TUR196622 UEK196622:UEN196622 UOG196622:UOJ196622 UYC196622:UYF196622 VHY196622:VIB196622 VRU196622:VRX196622 WBQ196622:WBT196622 WLM196622:WLP196622 WVI196622:WVL196622 IW262158:IZ262158 SS262158:SV262158 ACO262158:ACR262158 AMK262158:AMN262158 AWG262158:AWJ262158 BGC262158:BGF262158 BPY262158:BQB262158 BZU262158:BZX262158 CJQ262158:CJT262158 CTM262158:CTP262158 DDI262158:DDL262158 DNE262158:DNH262158 DXA262158:DXD262158 EGW262158:EGZ262158 EQS262158:EQV262158 FAO262158:FAR262158 FKK262158:FKN262158 FUG262158:FUJ262158 GEC262158:GEF262158 GNY262158:GOB262158 GXU262158:GXX262158 HHQ262158:HHT262158 HRM262158:HRP262158 IBI262158:IBL262158 ILE262158:ILH262158 IVA262158:IVD262158 JEW262158:JEZ262158 JOS262158:JOV262158 JYO262158:JYR262158 KIK262158:KIN262158 KSG262158:KSJ262158 LCC262158:LCF262158 LLY262158:LMB262158 LVU262158:LVX262158 MFQ262158:MFT262158 MPM262158:MPP262158 MZI262158:MZL262158 NJE262158:NJH262158 NTA262158:NTD262158 OCW262158:OCZ262158 OMS262158:OMV262158 OWO262158:OWR262158 PGK262158:PGN262158 PQG262158:PQJ262158 QAC262158:QAF262158 QJY262158:QKB262158 QTU262158:QTX262158 RDQ262158:RDT262158 RNM262158:RNP262158 RXI262158:RXL262158 SHE262158:SHH262158 SRA262158:SRD262158 TAW262158:TAZ262158 TKS262158:TKV262158 TUO262158:TUR262158 UEK262158:UEN262158 UOG262158:UOJ262158 UYC262158:UYF262158 VHY262158:VIB262158 VRU262158:VRX262158 WBQ262158:WBT262158 WLM262158:WLP262158 WVI262158:WVL262158 IW327694:IZ327694 SS327694:SV327694 ACO327694:ACR327694 AMK327694:AMN327694 AWG327694:AWJ327694 BGC327694:BGF327694 BPY327694:BQB327694 BZU327694:BZX327694 CJQ327694:CJT327694 CTM327694:CTP327694 DDI327694:DDL327694 DNE327694:DNH327694 DXA327694:DXD327694 EGW327694:EGZ327694 EQS327694:EQV327694 FAO327694:FAR327694 FKK327694:FKN327694 FUG327694:FUJ327694 GEC327694:GEF327694 GNY327694:GOB327694 GXU327694:GXX327694 HHQ327694:HHT327694 HRM327694:HRP327694 IBI327694:IBL327694 ILE327694:ILH327694 IVA327694:IVD327694 JEW327694:JEZ327694 JOS327694:JOV327694 JYO327694:JYR327694 KIK327694:KIN327694 KSG327694:KSJ327694 LCC327694:LCF327694 LLY327694:LMB327694 LVU327694:LVX327694 MFQ327694:MFT327694 MPM327694:MPP327694 MZI327694:MZL327694 NJE327694:NJH327694 NTA327694:NTD327694 OCW327694:OCZ327694 OMS327694:OMV327694 OWO327694:OWR327694 PGK327694:PGN327694 PQG327694:PQJ327694 QAC327694:QAF327694 QJY327694:QKB327694 QTU327694:QTX327694 RDQ327694:RDT327694 RNM327694:RNP327694 RXI327694:RXL327694 SHE327694:SHH327694 SRA327694:SRD327694 TAW327694:TAZ327694 TKS327694:TKV327694 TUO327694:TUR327694 UEK327694:UEN327694 UOG327694:UOJ327694 UYC327694:UYF327694 VHY327694:VIB327694 VRU327694:VRX327694 WBQ327694:WBT327694 WLM327694:WLP327694 WVI327694:WVL327694 IW393230:IZ393230 SS393230:SV393230 ACO393230:ACR393230 AMK393230:AMN393230 AWG393230:AWJ393230 BGC393230:BGF393230 BPY393230:BQB393230 BZU393230:BZX393230 CJQ393230:CJT393230 CTM393230:CTP393230 DDI393230:DDL393230 DNE393230:DNH393230 DXA393230:DXD393230 EGW393230:EGZ393230 EQS393230:EQV393230 FAO393230:FAR393230 FKK393230:FKN393230 FUG393230:FUJ393230 GEC393230:GEF393230 GNY393230:GOB393230 GXU393230:GXX393230 HHQ393230:HHT393230 HRM393230:HRP393230 IBI393230:IBL393230 ILE393230:ILH393230 IVA393230:IVD393230 JEW393230:JEZ393230 JOS393230:JOV393230 JYO393230:JYR393230 KIK393230:KIN393230 KSG393230:KSJ393230 LCC393230:LCF393230 LLY393230:LMB393230 LVU393230:LVX393230 MFQ393230:MFT393230 MPM393230:MPP393230 MZI393230:MZL393230 NJE393230:NJH393230 NTA393230:NTD393230 OCW393230:OCZ393230 OMS393230:OMV393230 OWO393230:OWR393230 PGK393230:PGN393230 PQG393230:PQJ393230 QAC393230:QAF393230 QJY393230:QKB393230 QTU393230:QTX393230 RDQ393230:RDT393230 RNM393230:RNP393230 RXI393230:RXL393230 SHE393230:SHH393230 SRA393230:SRD393230 TAW393230:TAZ393230 TKS393230:TKV393230 TUO393230:TUR393230 UEK393230:UEN393230 UOG393230:UOJ393230 UYC393230:UYF393230 VHY393230:VIB393230 VRU393230:VRX393230 WBQ393230:WBT393230 WLM393230:WLP393230 WVI393230:WVL393230 IW458766:IZ458766 SS458766:SV458766 ACO458766:ACR458766 AMK458766:AMN458766 AWG458766:AWJ458766 BGC458766:BGF458766 BPY458766:BQB458766 BZU458766:BZX458766 CJQ458766:CJT458766 CTM458766:CTP458766 DDI458766:DDL458766 DNE458766:DNH458766 DXA458766:DXD458766 EGW458766:EGZ458766 EQS458766:EQV458766 FAO458766:FAR458766 FKK458766:FKN458766 FUG458766:FUJ458766 GEC458766:GEF458766 GNY458766:GOB458766 GXU458766:GXX458766 HHQ458766:HHT458766 HRM458766:HRP458766 IBI458766:IBL458766 ILE458766:ILH458766 IVA458766:IVD458766 JEW458766:JEZ458766 JOS458766:JOV458766 JYO458766:JYR458766 KIK458766:KIN458766 KSG458766:KSJ458766 LCC458766:LCF458766 LLY458766:LMB458766 LVU458766:LVX458766 MFQ458766:MFT458766 MPM458766:MPP458766 MZI458766:MZL458766 NJE458766:NJH458766 NTA458766:NTD458766 OCW458766:OCZ458766 OMS458766:OMV458766 OWO458766:OWR458766 PGK458766:PGN458766 PQG458766:PQJ458766 QAC458766:QAF458766 QJY458766:QKB458766 QTU458766:QTX458766 RDQ458766:RDT458766 RNM458766:RNP458766 RXI458766:RXL458766 SHE458766:SHH458766 SRA458766:SRD458766 TAW458766:TAZ458766 TKS458766:TKV458766 TUO458766:TUR458766 UEK458766:UEN458766 UOG458766:UOJ458766 UYC458766:UYF458766 VHY458766:VIB458766 VRU458766:VRX458766 WBQ458766:WBT458766 WLM458766:WLP458766 WVI458766:WVL458766 IW524302:IZ524302 SS524302:SV524302 ACO524302:ACR524302 AMK524302:AMN524302 AWG524302:AWJ524302 BGC524302:BGF524302 BPY524302:BQB524302 BZU524302:BZX524302 CJQ524302:CJT524302 CTM524302:CTP524302 DDI524302:DDL524302 DNE524302:DNH524302 DXA524302:DXD524302 EGW524302:EGZ524302 EQS524302:EQV524302 FAO524302:FAR524302 FKK524302:FKN524302 FUG524302:FUJ524302 GEC524302:GEF524302 GNY524302:GOB524302 GXU524302:GXX524302 HHQ524302:HHT524302 HRM524302:HRP524302 IBI524302:IBL524302 ILE524302:ILH524302 IVA524302:IVD524302 JEW524302:JEZ524302 JOS524302:JOV524302 JYO524302:JYR524302 KIK524302:KIN524302 KSG524302:KSJ524302 LCC524302:LCF524302 LLY524302:LMB524302 LVU524302:LVX524302 MFQ524302:MFT524302 MPM524302:MPP524302 MZI524302:MZL524302 NJE524302:NJH524302 NTA524302:NTD524302 OCW524302:OCZ524302 OMS524302:OMV524302 OWO524302:OWR524302 PGK524302:PGN524302 PQG524302:PQJ524302 QAC524302:QAF524302 QJY524302:QKB524302 QTU524302:QTX524302 RDQ524302:RDT524302 RNM524302:RNP524302 RXI524302:RXL524302 SHE524302:SHH524302 SRA524302:SRD524302 TAW524302:TAZ524302 TKS524302:TKV524302 TUO524302:TUR524302 UEK524302:UEN524302 UOG524302:UOJ524302 UYC524302:UYF524302 VHY524302:VIB524302 VRU524302:VRX524302 WBQ524302:WBT524302 WLM524302:WLP524302 WVI524302:WVL524302 IW589838:IZ589838 SS589838:SV589838 ACO589838:ACR589838 AMK589838:AMN589838 AWG589838:AWJ589838 BGC589838:BGF589838 BPY589838:BQB589838 BZU589838:BZX589838 CJQ589838:CJT589838 CTM589838:CTP589838 DDI589838:DDL589838 DNE589838:DNH589838 DXA589838:DXD589838 EGW589838:EGZ589838 EQS589838:EQV589838 FAO589838:FAR589838 FKK589838:FKN589838 FUG589838:FUJ589838 GEC589838:GEF589838 GNY589838:GOB589838 GXU589838:GXX589838 HHQ589838:HHT589838 HRM589838:HRP589838 IBI589838:IBL589838 ILE589838:ILH589838 IVA589838:IVD589838 JEW589838:JEZ589838 JOS589838:JOV589838 JYO589838:JYR589838 KIK589838:KIN589838 KSG589838:KSJ589838 LCC589838:LCF589838 LLY589838:LMB589838 LVU589838:LVX589838 MFQ589838:MFT589838 MPM589838:MPP589838 MZI589838:MZL589838 NJE589838:NJH589838 NTA589838:NTD589838 OCW589838:OCZ589838 OMS589838:OMV589838 OWO589838:OWR589838 PGK589838:PGN589838 PQG589838:PQJ589838 QAC589838:QAF589838 QJY589838:QKB589838 QTU589838:QTX589838 RDQ589838:RDT589838 RNM589838:RNP589838 RXI589838:RXL589838 SHE589838:SHH589838 SRA589838:SRD589838 TAW589838:TAZ589838 TKS589838:TKV589838 TUO589838:TUR589838 UEK589838:UEN589838 UOG589838:UOJ589838 UYC589838:UYF589838 VHY589838:VIB589838 VRU589838:VRX589838 WBQ589838:WBT589838 WLM589838:WLP589838 WVI589838:WVL589838 IW655374:IZ655374 SS655374:SV655374 ACO655374:ACR655374 AMK655374:AMN655374 AWG655374:AWJ655374 BGC655374:BGF655374 BPY655374:BQB655374 BZU655374:BZX655374 CJQ655374:CJT655374 CTM655374:CTP655374 DDI655374:DDL655374 DNE655374:DNH655374 DXA655374:DXD655374 EGW655374:EGZ655374 EQS655374:EQV655374 FAO655374:FAR655374 FKK655374:FKN655374 FUG655374:FUJ655374 GEC655374:GEF655374 GNY655374:GOB655374 GXU655374:GXX655374 HHQ655374:HHT655374 HRM655374:HRP655374 IBI655374:IBL655374 ILE655374:ILH655374 IVA655374:IVD655374 JEW655374:JEZ655374 JOS655374:JOV655374 JYO655374:JYR655374 KIK655374:KIN655374 KSG655374:KSJ655374 LCC655374:LCF655374 LLY655374:LMB655374 LVU655374:LVX655374 MFQ655374:MFT655374 MPM655374:MPP655374 MZI655374:MZL655374 NJE655374:NJH655374 NTA655374:NTD655374 OCW655374:OCZ655374 OMS655374:OMV655374 OWO655374:OWR655374 PGK655374:PGN655374 PQG655374:PQJ655374 QAC655374:QAF655374 QJY655374:QKB655374 QTU655374:QTX655374 RDQ655374:RDT655374 RNM655374:RNP655374 RXI655374:RXL655374 SHE655374:SHH655374 SRA655374:SRD655374 TAW655374:TAZ655374 TKS655374:TKV655374 TUO655374:TUR655374 UEK655374:UEN655374 UOG655374:UOJ655374 UYC655374:UYF655374 VHY655374:VIB655374 VRU655374:VRX655374 WBQ655374:WBT655374 WLM655374:WLP655374 WVI655374:WVL655374 IW720910:IZ720910 SS720910:SV720910 ACO720910:ACR720910 AMK720910:AMN720910 AWG720910:AWJ720910 BGC720910:BGF720910 BPY720910:BQB720910 BZU720910:BZX720910 CJQ720910:CJT720910 CTM720910:CTP720910 DDI720910:DDL720910 DNE720910:DNH720910 DXA720910:DXD720910 EGW720910:EGZ720910 EQS720910:EQV720910 FAO720910:FAR720910 FKK720910:FKN720910 FUG720910:FUJ720910 GEC720910:GEF720910 GNY720910:GOB720910 GXU720910:GXX720910 HHQ720910:HHT720910 HRM720910:HRP720910 IBI720910:IBL720910 ILE720910:ILH720910 IVA720910:IVD720910 JEW720910:JEZ720910 JOS720910:JOV720910 JYO720910:JYR720910 KIK720910:KIN720910 KSG720910:KSJ720910 LCC720910:LCF720910 LLY720910:LMB720910 LVU720910:LVX720910 MFQ720910:MFT720910 MPM720910:MPP720910 MZI720910:MZL720910 NJE720910:NJH720910 NTA720910:NTD720910 OCW720910:OCZ720910 OMS720910:OMV720910 OWO720910:OWR720910 PGK720910:PGN720910 PQG720910:PQJ720910 QAC720910:QAF720910 QJY720910:QKB720910 QTU720910:QTX720910 RDQ720910:RDT720910 RNM720910:RNP720910 RXI720910:RXL720910 SHE720910:SHH720910 SRA720910:SRD720910 TAW720910:TAZ720910 TKS720910:TKV720910 TUO720910:TUR720910 UEK720910:UEN720910 UOG720910:UOJ720910 UYC720910:UYF720910 VHY720910:VIB720910 VRU720910:VRX720910 WBQ720910:WBT720910 WLM720910:WLP720910 WVI720910:WVL720910 IW786446:IZ786446 SS786446:SV786446 ACO786446:ACR786446 AMK786446:AMN786446 AWG786446:AWJ786446 BGC786446:BGF786446 BPY786446:BQB786446 BZU786446:BZX786446 CJQ786446:CJT786446 CTM786446:CTP786446 DDI786446:DDL786446 DNE786446:DNH786446 DXA786446:DXD786446 EGW786446:EGZ786446 EQS786446:EQV786446 FAO786446:FAR786446 FKK786446:FKN786446 FUG786446:FUJ786446 GEC786446:GEF786446 GNY786446:GOB786446 GXU786446:GXX786446 HHQ786446:HHT786446 HRM786446:HRP786446 IBI786446:IBL786446 ILE786446:ILH786446 IVA786446:IVD786446 JEW786446:JEZ786446 JOS786446:JOV786446 JYO786446:JYR786446 KIK786446:KIN786446 KSG786446:KSJ786446 LCC786446:LCF786446 LLY786446:LMB786446 LVU786446:LVX786446 MFQ786446:MFT786446 MPM786446:MPP786446 MZI786446:MZL786446 NJE786446:NJH786446 NTA786446:NTD786446 OCW786446:OCZ786446 OMS786446:OMV786446 OWO786446:OWR786446 PGK786446:PGN786446 PQG786446:PQJ786446 QAC786446:QAF786446 QJY786446:QKB786446 QTU786446:QTX786446 RDQ786446:RDT786446 RNM786446:RNP786446 RXI786446:RXL786446 SHE786446:SHH786446 SRA786446:SRD786446 TAW786446:TAZ786446 TKS786446:TKV786446 TUO786446:TUR786446 UEK786446:UEN786446 UOG786446:UOJ786446 UYC786446:UYF786446 VHY786446:VIB786446 VRU786446:VRX786446 WBQ786446:WBT786446 WLM786446:WLP786446 WVI786446:WVL786446 IW851982:IZ851982 SS851982:SV851982 ACO851982:ACR851982 AMK851982:AMN851982 AWG851982:AWJ851982 BGC851982:BGF851982 BPY851982:BQB851982 BZU851982:BZX851982 CJQ851982:CJT851982 CTM851982:CTP851982 DDI851982:DDL851982 DNE851982:DNH851982 DXA851982:DXD851982 EGW851982:EGZ851982 EQS851982:EQV851982 FAO851982:FAR851982 FKK851982:FKN851982 FUG851982:FUJ851982 GEC851982:GEF851982 GNY851982:GOB851982 GXU851982:GXX851982 HHQ851982:HHT851982 HRM851982:HRP851982 IBI851982:IBL851982 ILE851982:ILH851982 IVA851982:IVD851982 JEW851982:JEZ851982 JOS851982:JOV851982 JYO851982:JYR851982 KIK851982:KIN851982 KSG851982:KSJ851982 LCC851982:LCF851982 LLY851982:LMB851982 LVU851982:LVX851982 MFQ851982:MFT851982 MPM851982:MPP851982 MZI851982:MZL851982 NJE851982:NJH851982 NTA851982:NTD851982 OCW851982:OCZ851982 OMS851982:OMV851982 OWO851982:OWR851982 PGK851982:PGN851982 PQG851982:PQJ851982 QAC851982:QAF851982 QJY851982:QKB851982 QTU851982:QTX851982 RDQ851982:RDT851982 RNM851982:RNP851982 RXI851982:RXL851982 SHE851982:SHH851982 SRA851982:SRD851982 TAW851982:TAZ851982 TKS851982:TKV851982 TUO851982:TUR851982 UEK851982:UEN851982 UOG851982:UOJ851982 UYC851982:UYF851982 VHY851982:VIB851982 VRU851982:VRX851982 WBQ851982:WBT851982 WLM851982:WLP851982 WVI851982:WVL851982 IW917518:IZ917518 SS917518:SV917518 ACO917518:ACR917518 AMK917518:AMN917518 AWG917518:AWJ917518 BGC917518:BGF917518 BPY917518:BQB917518 BZU917518:BZX917518 CJQ917518:CJT917518 CTM917518:CTP917518 DDI917518:DDL917518 DNE917518:DNH917518 DXA917518:DXD917518 EGW917518:EGZ917518 EQS917518:EQV917518 FAO917518:FAR917518 FKK917518:FKN917518 FUG917518:FUJ917518 GEC917518:GEF917518 GNY917518:GOB917518 GXU917518:GXX917518 HHQ917518:HHT917518 HRM917518:HRP917518 IBI917518:IBL917518 ILE917518:ILH917518 IVA917518:IVD917518 JEW917518:JEZ917518 JOS917518:JOV917518 JYO917518:JYR917518 KIK917518:KIN917518 KSG917518:KSJ917518 LCC917518:LCF917518 LLY917518:LMB917518 LVU917518:LVX917518 MFQ917518:MFT917518 MPM917518:MPP917518 MZI917518:MZL917518 NJE917518:NJH917518 NTA917518:NTD917518 OCW917518:OCZ917518 OMS917518:OMV917518 OWO917518:OWR917518 PGK917518:PGN917518 PQG917518:PQJ917518 QAC917518:QAF917518 QJY917518:QKB917518 QTU917518:QTX917518 RDQ917518:RDT917518 RNM917518:RNP917518 RXI917518:RXL917518 SHE917518:SHH917518 SRA917518:SRD917518 TAW917518:TAZ917518 TKS917518:TKV917518 TUO917518:TUR917518 UEK917518:UEN917518 UOG917518:UOJ917518 UYC917518:UYF917518 VHY917518:VIB917518 VRU917518:VRX917518 WBQ917518:WBT917518 WLM917518:WLP917518 WVI917518:WVL917518 IW983054:IZ983054 SS983054:SV983054 ACO983054:ACR983054 AMK983054:AMN983054 AWG983054:AWJ983054 BGC983054:BGF983054 BPY983054:BQB983054 BZU983054:BZX983054 CJQ983054:CJT983054 CTM983054:CTP983054 DDI983054:DDL983054 DNE983054:DNH983054 DXA983054:DXD983054 EGW983054:EGZ983054 EQS983054:EQV983054 FAO983054:FAR983054 FKK983054:FKN983054 FUG983054:FUJ983054 GEC983054:GEF983054 GNY983054:GOB983054 GXU983054:GXX983054 HHQ983054:HHT983054 HRM983054:HRP983054 IBI983054:IBL983054 ILE983054:ILH983054 IVA983054:IVD983054 JEW983054:JEZ983054 JOS983054:JOV983054 JYO983054:JYR983054 KIK983054:KIN983054 KSG983054:KSJ983054 LCC983054:LCF983054 LLY983054:LMB983054 LVU983054:LVX983054 MFQ983054:MFT983054 MPM983054:MPP983054 MZI983054:MZL983054 NJE983054:NJH983054 NTA983054:NTD983054 OCW983054:OCZ983054 OMS983054:OMV983054 OWO983054:OWR983054 PGK983054:PGN983054 PQG983054:PQJ983054 QAC983054:QAF983054 QJY983054:QKB983054 QTU983054:QTX983054 RDQ983054:RDT983054 RNM983054:RNP983054 RXI983054:RXL983054 SHE983054:SHH983054 SRA983054:SRD983054 TAW983054:TAZ983054 TKS983054:TKV983054 TUO983054:TUR983054 UEK983054:UEN983054 UOG983054:UOJ983054 UYC983054:UYF983054 VHY983054:VIB983054 VRU983054:VRX983054 WBQ983054:WBT983054 WLM983054:WLP983054 ABL17:ABR20 RP17:RV20 HT17:HZ20 WUF17:WUL20 WKJ17:WKP20 WAN17:WAT20 VQR17:VQX20 VGV17:VHB20 UWZ17:UXF20 UND17:UNJ20 UDH17:UDN20 TTL17:TTR20 TJP17:TJV20 SZT17:SZZ20 SPX17:SQD20 SGB17:SGH20 RWF17:RWL20 RMJ17:RMP20 RCN17:RCT20 QSR17:QSX20 QIV17:QJB20 PYZ17:PZF20 PPD17:PPJ20 PFH17:PFN20 OVL17:OVR20 OLP17:OLV20 OBT17:OBZ20 NRX17:NSD20 NIB17:NIH20 MYF17:MYL20 MOJ17:MOP20 MEN17:MET20 LUR17:LUX20 LKV17:LLB20 LAZ17:LBF20 KRD17:KRJ20 KHH17:KHN20 JXL17:JXR20 JNP17:JNV20 JDT17:JDZ20 ITX17:IUD20 IKB17:IKH20 IAF17:IAL20 HQJ17:HQP20 HGN17:HGT20 GWR17:GWX20 GMV17:GNB20 GCZ17:GDF20 FTD17:FTJ20 FJH17:FJN20 EZL17:EZR20 EPP17:EPV20 EFT17:EFZ20 DVX17:DWD20 DMB17:DMH20 DCF17:DCL20 CSJ17:CSP20 CIN17:CIT20 BYR17:BYX20 BOV17:BPB20 BEZ17:BFF20 AVD17:AVJ20 ALH17:ALN20 HT33:HZ33 RP33:RV33 ABL33:ABR33 ALH33:ALN33 AVD33:AVJ33 BEZ33:BFF33 BOV33:BPB33 BYR33:BYX33 CIN33:CIT33 CSJ33:CSP33 DCF33:DCL33 DMB33:DMH33 DVX33:DWD33 EFT33:EFZ33 EPP33:EPV33 EZL33:EZR33 FJH33:FJN33 FTD33:FTJ33 GCZ33:GDF33 GMV33:GNB33 GWR33:GWX33 HGN33:HGT33 HQJ33:HQP33 IAF33:IAL33 IKB33:IKH33 ITX33:IUD33 JDT33:JDZ33 JNP33:JNV33 JXL33:JXR33 KHH33:KHN33 KRD33:KRJ33 LAZ33:LBF33 LKV33:LLB33 LUR33:LUX33 MEN33:MET33 MOJ33:MOP33 MYF33:MYL33 NIB33:NIH33 NRX33:NSD33 OBT33:OBZ33 OLP33:OLV33 OVL33:OVR33 PFH33:PFN33 PPD33:PPJ33 PYZ33:PZF33 QIV33:QJB33 QSR33:QSX33 RCN33:RCT33 RMJ33:RMP33 RWF33:RWL33 SGB33:SGH33 SPX33:SQD33 SZT33:SZZ33 TJP33:TJV33 TTL33:TTR33 UDH33:UDN33 UND33:UNJ33 UWZ33:UXF33 VGV33:VHB33 VQR33:VQX33 WAN33:WAT33 WKJ33:WKP33 WUF33:WUL33" xr:uid="{82BA0E88-7830-4C83-B115-9756615BA133}">
      <formula1>J17-ROUNDDOWN(J17,0)=0</formula1>
    </dataValidation>
    <dataValidation imeMode="halfAlpha" allowBlank="1" showInputMessage="1" showErrorMessage="1" sqref="J11:P11" xr:uid="{A3AACD2B-AD3F-4FFB-9488-C9E0B47BA42A}"/>
    <dataValidation type="list" allowBlank="1" showInputMessage="1" showErrorMessage="1" sqref="J14:P14" xr:uid="{C1F6C3B6-E779-4806-A5ED-101CB5FB697B}">
      <formula1>"専用,ハイブリッド"</formula1>
    </dataValidation>
  </dataValidations>
  <pageMargins left="0.9055118110236221" right="0.47244094488188981" top="0.70866141732283472" bottom="0.19685039370078741" header="0.19685039370078741" footer="0.19685039370078741"/>
  <pageSetup paperSize="9" scale="93" fitToHeight="0" orientation="portrait" r:id="rId1"/>
  <headerFooter scaleWithDoc="0">
    <oddFooter>&amp;R&amp;10&amp;K484848R3高層ZEH-M_ver.1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2843A06-5024-4921-ACE1-1AE8C52DAC73}">
          <xm:sqref>IM65522 SI65522 ACE65522 AMA65522 AVW65522 BFS65522 BPO65522 BZK65522 CJG65522 CTC65522 DCY65522 DMU65522 DWQ65522 EGM65522 EQI65522 FAE65522 FKA65522 FTW65522 GDS65522 GNO65522 GXK65522 HHG65522 HRC65522 IAY65522 IKU65522 IUQ65522 JEM65522 JOI65522 JYE65522 KIA65522 KRW65522 LBS65522 LLO65522 LVK65522 MFG65522 MPC65522 MYY65522 NIU65522 NSQ65522 OCM65522 OMI65522 OWE65522 PGA65522 PPW65522 PZS65522 QJO65522 QTK65522 RDG65522 RNC65522 RWY65522 SGU65522 SQQ65522 TAM65522 TKI65522 TUE65522 UEA65522 UNW65522 UXS65522 VHO65522 VRK65522 WBG65522 WLC65522 WUY65522 IM131058 SI131058 ACE131058 AMA131058 AVW131058 BFS131058 BPO131058 BZK131058 CJG131058 CTC131058 DCY131058 DMU131058 DWQ131058 EGM131058 EQI131058 FAE131058 FKA131058 FTW131058 GDS131058 GNO131058 GXK131058 HHG131058 HRC131058 IAY131058 IKU131058 IUQ131058 JEM131058 JOI131058 JYE131058 KIA131058 KRW131058 LBS131058 LLO131058 LVK131058 MFG131058 MPC131058 MYY131058 NIU131058 NSQ131058 OCM131058 OMI131058 OWE131058 PGA131058 PPW131058 PZS131058 QJO131058 QTK131058 RDG131058 RNC131058 RWY131058 SGU131058 SQQ131058 TAM131058 TKI131058 TUE131058 UEA131058 UNW131058 UXS131058 VHO131058 VRK131058 WBG131058 WLC131058 WUY131058 IM196594 SI196594 ACE196594 AMA196594 AVW196594 BFS196594 BPO196594 BZK196594 CJG196594 CTC196594 DCY196594 DMU196594 DWQ196594 EGM196594 EQI196594 FAE196594 FKA196594 FTW196594 GDS196594 GNO196594 GXK196594 HHG196594 HRC196594 IAY196594 IKU196594 IUQ196594 JEM196594 JOI196594 JYE196594 KIA196594 KRW196594 LBS196594 LLO196594 LVK196594 MFG196594 MPC196594 MYY196594 NIU196594 NSQ196594 OCM196594 OMI196594 OWE196594 PGA196594 PPW196594 PZS196594 QJO196594 QTK196594 RDG196594 RNC196594 RWY196594 SGU196594 SQQ196594 TAM196594 TKI196594 TUE196594 UEA196594 UNW196594 UXS196594 VHO196594 VRK196594 WBG196594 WLC196594 WUY196594 IM262130 SI262130 ACE262130 AMA262130 AVW262130 BFS262130 BPO262130 BZK262130 CJG262130 CTC262130 DCY262130 DMU262130 DWQ262130 EGM262130 EQI262130 FAE262130 FKA262130 FTW262130 GDS262130 GNO262130 GXK262130 HHG262130 HRC262130 IAY262130 IKU262130 IUQ262130 JEM262130 JOI262130 JYE262130 KIA262130 KRW262130 LBS262130 LLO262130 LVK262130 MFG262130 MPC262130 MYY262130 NIU262130 NSQ262130 OCM262130 OMI262130 OWE262130 PGA262130 PPW262130 PZS262130 QJO262130 QTK262130 RDG262130 RNC262130 RWY262130 SGU262130 SQQ262130 TAM262130 TKI262130 TUE262130 UEA262130 UNW262130 UXS262130 VHO262130 VRK262130 WBG262130 WLC262130 WUY262130 IM327666 SI327666 ACE327666 AMA327666 AVW327666 BFS327666 BPO327666 BZK327666 CJG327666 CTC327666 DCY327666 DMU327666 DWQ327666 EGM327666 EQI327666 FAE327666 FKA327666 FTW327666 GDS327666 GNO327666 GXK327666 HHG327666 HRC327666 IAY327666 IKU327666 IUQ327666 JEM327666 JOI327666 JYE327666 KIA327666 KRW327666 LBS327666 LLO327666 LVK327666 MFG327666 MPC327666 MYY327666 NIU327666 NSQ327666 OCM327666 OMI327666 OWE327666 PGA327666 PPW327666 PZS327666 QJO327666 QTK327666 RDG327666 RNC327666 RWY327666 SGU327666 SQQ327666 TAM327666 TKI327666 TUE327666 UEA327666 UNW327666 UXS327666 VHO327666 VRK327666 WBG327666 WLC327666 WUY327666 IM393202 SI393202 ACE393202 AMA393202 AVW393202 BFS393202 BPO393202 BZK393202 CJG393202 CTC393202 DCY393202 DMU393202 DWQ393202 EGM393202 EQI393202 FAE393202 FKA393202 FTW393202 GDS393202 GNO393202 GXK393202 HHG393202 HRC393202 IAY393202 IKU393202 IUQ393202 JEM393202 JOI393202 JYE393202 KIA393202 KRW393202 LBS393202 LLO393202 LVK393202 MFG393202 MPC393202 MYY393202 NIU393202 NSQ393202 OCM393202 OMI393202 OWE393202 PGA393202 PPW393202 PZS393202 QJO393202 QTK393202 RDG393202 RNC393202 RWY393202 SGU393202 SQQ393202 TAM393202 TKI393202 TUE393202 UEA393202 UNW393202 UXS393202 VHO393202 VRK393202 WBG393202 WLC393202 WUY393202 IM458738 SI458738 ACE458738 AMA458738 AVW458738 BFS458738 BPO458738 BZK458738 CJG458738 CTC458738 DCY458738 DMU458738 DWQ458738 EGM458738 EQI458738 FAE458738 FKA458738 FTW458738 GDS458738 GNO458738 GXK458738 HHG458738 HRC458738 IAY458738 IKU458738 IUQ458738 JEM458738 JOI458738 JYE458738 KIA458738 KRW458738 LBS458738 LLO458738 LVK458738 MFG458738 MPC458738 MYY458738 NIU458738 NSQ458738 OCM458738 OMI458738 OWE458738 PGA458738 PPW458738 PZS458738 QJO458738 QTK458738 RDG458738 RNC458738 RWY458738 SGU458738 SQQ458738 TAM458738 TKI458738 TUE458738 UEA458738 UNW458738 UXS458738 VHO458738 VRK458738 WBG458738 WLC458738 WUY458738 IM524274 SI524274 ACE524274 AMA524274 AVW524274 BFS524274 BPO524274 BZK524274 CJG524274 CTC524274 DCY524274 DMU524274 DWQ524274 EGM524274 EQI524274 FAE524274 FKA524274 FTW524274 GDS524274 GNO524274 GXK524274 HHG524274 HRC524274 IAY524274 IKU524274 IUQ524274 JEM524274 JOI524274 JYE524274 KIA524274 KRW524274 LBS524274 LLO524274 LVK524274 MFG524274 MPC524274 MYY524274 NIU524274 NSQ524274 OCM524274 OMI524274 OWE524274 PGA524274 PPW524274 PZS524274 QJO524274 QTK524274 RDG524274 RNC524274 RWY524274 SGU524274 SQQ524274 TAM524274 TKI524274 TUE524274 UEA524274 UNW524274 UXS524274 VHO524274 VRK524274 WBG524274 WLC524274 WUY524274 IM589810 SI589810 ACE589810 AMA589810 AVW589810 BFS589810 BPO589810 BZK589810 CJG589810 CTC589810 DCY589810 DMU589810 DWQ589810 EGM589810 EQI589810 FAE589810 FKA589810 FTW589810 GDS589810 GNO589810 GXK589810 HHG589810 HRC589810 IAY589810 IKU589810 IUQ589810 JEM589810 JOI589810 JYE589810 KIA589810 KRW589810 LBS589810 LLO589810 LVK589810 MFG589810 MPC589810 MYY589810 NIU589810 NSQ589810 OCM589810 OMI589810 OWE589810 PGA589810 PPW589810 PZS589810 QJO589810 QTK589810 RDG589810 RNC589810 RWY589810 SGU589810 SQQ589810 TAM589810 TKI589810 TUE589810 UEA589810 UNW589810 UXS589810 VHO589810 VRK589810 WBG589810 WLC589810 WUY589810 IM655346 SI655346 ACE655346 AMA655346 AVW655346 BFS655346 BPO655346 BZK655346 CJG655346 CTC655346 DCY655346 DMU655346 DWQ655346 EGM655346 EQI655346 FAE655346 FKA655346 FTW655346 GDS655346 GNO655346 GXK655346 HHG655346 HRC655346 IAY655346 IKU655346 IUQ655346 JEM655346 JOI655346 JYE655346 KIA655346 KRW655346 LBS655346 LLO655346 LVK655346 MFG655346 MPC655346 MYY655346 NIU655346 NSQ655346 OCM655346 OMI655346 OWE655346 PGA655346 PPW655346 PZS655346 QJO655346 QTK655346 RDG655346 RNC655346 RWY655346 SGU655346 SQQ655346 TAM655346 TKI655346 TUE655346 UEA655346 UNW655346 UXS655346 VHO655346 VRK655346 WBG655346 WLC655346 WUY655346 IM720882 SI720882 ACE720882 AMA720882 AVW720882 BFS720882 BPO720882 BZK720882 CJG720882 CTC720882 DCY720882 DMU720882 DWQ720882 EGM720882 EQI720882 FAE720882 FKA720882 FTW720882 GDS720882 GNO720882 GXK720882 HHG720882 HRC720882 IAY720882 IKU720882 IUQ720882 JEM720882 JOI720882 JYE720882 KIA720882 KRW720882 LBS720882 LLO720882 LVK720882 MFG720882 MPC720882 MYY720882 NIU720882 NSQ720882 OCM720882 OMI720882 OWE720882 PGA720882 PPW720882 PZS720882 QJO720882 QTK720882 RDG720882 RNC720882 RWY720882 SGU720882 SQQ720882 TAM720882 TKI720882 TUE720882 UEA720882 UNW720882 UXS720882 VHO720882 VRK720882 WBG720882 WLC720882 WUY720882 IM786418 SI786418 ACE786418 AMA786418 AVW786418 BFS786418 BPO786418 BZK786418 CJG786418 CTC786418 DCY786418 DMU786418 DWQ786418 EGM786418 EQI786418 FAE786418 FKA786418 FTW786418 GDS786418 GNO786418 GXK786418 HHG786418 HRC786418 IAY786418 IKU786418 IUQ786418 JEM786418 JOI786418 JYE786418 KIA786418 KRW786418 LBS786418 LLO786418 LVK786418 MFG786418 MPC786418 MYY786418 NIU786418 NSQ786418 OCM786418 OMI786418 OWE786418 PGA786418 PPW786418 PZS786418 QJO786418 QTK786418 RDG786418 RNC786418 RWY786418 SGU786418 SQQ786418 TAM786418 TKI786418 TUE786418 UEA786418 UNW786418 UXS786418 VHO786418 VRK786418 WBG786418 WLC786418 WUY786418 IM851954 SI851954 ACE851954 AMA851954 AVW851954 BFS851954 BPO851954 BZK851954 CJG851954 CTC851954 DCY851954 DMU851954 DWQ851954 EGM851954 EQI851954 FAE851954 FKA851954 FTW851954 GDS851954 GNO851954 GXK851954 HHG851954 HRC851954 IAY851954 IKU851954 IUQ851954 JEM851954 JOI851954 JYE851954 KIA851954 KRW851954 LBS851954 LLO851954 LVK851954 MFG851954 MPC851954 MYY851954 NIU851954 NSQ851954 OCM851954 OMI851954 OWE851954 PGA851954 PPW851954 PZS851954 QJO851954 QTK851954 RDG851954 RNC851954 RWY851954 SGU851954 SQQ851954 TAM851954 TKI851954 TUE851954 UEA851954 UNW851954 UXS851954 VHO851954 VRK851954 WBG851954 WLC851954 WUY851954 IM917490 SI917490 ACE917490 AMA917490 AVW917490 BFS917490 BPO917490 BZK917490 CJG917490 CTC917490 DCY917490 DMU917490 DWQ917490 EGM917490 EQI917490 FAE917490 FKA917490 FTW917490 GDS917490 GNO917490 GXK917490 HHG917490 HRC917490 IAY917490 IKU917490 IUQ917490 JEM917490 JOI917490 JYE917490 KIA917490 KRW917490 LBS917490 LLO917490 LVK917490 MFG917490 MPC917490 MYY917490 NIU917490 NSQ917490 OCM917490 OMI917490 OWE917490 PGA917490 PPW917490 PZS917490 QJO917490 QTK917490 RDG917490 RNC917490 RWY917490 SGU917490 SQQ917490 TAM917490 TKI917490 TUE917490 UEA917490 UNW917490 UXS917490 VHO917490 VRK917490 WBG917490 WLC917490 WUY917490 IM983026 SI983026 ACE983026 AMA983026 AVW983026 BFS983026 BPO983026 BZK983026 CJG983026 CTC983026 DCY983026 DMU983026 DWQ983026 EGM983026 EQI983026 FAE983026 FKA983026 FTW983026 GDS983026 GNO983026 GXK983026 HHG983026 HRC983026 IAY983026 IKU983026 IUQ983026 JEM983026 JOI983026 JYE983026 KIA983026 KRW983026 LBS983026 LLO983026 LVK983026 MFG983026 MPC983026 MYY983026 NIU983026 NSQ983026 OCM983026 OMI983026 OWE983026 PGA983026 PPW983026 PZS983026 QJO983026 QTK983026 RDG983026 RNC983026 RWY983026 SGU983026 SQQ983026 TAM983026 TKI983026 TUE983026 UEA983026 UNW983026 UXS983026 VHO983026 VRK983026 WBG983026 WLC983026 WUY983026 IR65552:IR65553 SN65552:SN65553 ACJ65552:ACJ65553 AMF65552:AMF65553 AWB65552:AWB65553 BFX65552:BFX65553 BPT65552:BPT65553 BZP65552:BZP65553 CJL65552:CJL65553 CTH65552:CTH65553 DDD65552:DDD65553 DMZ65552:DMZ65553 DWV65552:DWV65553 EGR65552:EGR65553 EQN65552:EQN65553 FAJ65552:FAJ65553 FKF65552:FKF65553 FUB65552:FUB65553 GDX65552:GDX65553 GNT65552:GNT65553 GXP65552:GXP65553 HHL65552:HHL65553 HRH65552:HRH65553 IBD65552:IBD65553 IKZ65552:IKZ65553 IUV65552:IUV65553 JER65552:JER65553 JON65552:JON65553 JYJ65552:JYJ65553 KIF65552:KIF65553 KSB65552:KSB65553 LBX65552:LBX65553 LLT65552:LLT65553 LVP65552:LVP65553 MFL65552:MFL65553 MPH65552:MPH65553 MZD65552:MZD65553 NIZ65552:NIZ65553 NSV65552:NSV65553 OCR65552:OCR65553 OMN65552:OMN65553 OWJ65552:OWJ65553 PGF65552:PGF65553 PQB65552:PQB65553 PZX65552:PZX65553 QJT65552:QJT65553 QTP65552:QTP65553 RDL65552:RDL65553 RNH65552:RNH65553 RXD65552:RXD65553 SGZ65552:SGZ65553 SQV65552:SQV65553 TAR65552:TAR65553 TKN65552:TKN65553 TUJ65552:TUJ65553 UEF65552:UEF65553 UOB65552:UOB65553 UXX65552:UXX65553 VHT65552:VHT65553 VRP65552:VRP65553 WBL65552:WBL65553 WLH65552:WLH65553 WVD65552:WVD65553 IR131088:IR131089 SN131088:SN131089 ACJ131088:ACJ131089 AMF131088:AMF131089 AWB131088:AWB131089 BFX131088:BFX131089 BPT131088:BPT131089 BZP131088:BZP131089 CJL131088:CJL131089 CTH131088:CTH131089 DDD131088:DDD131089 DMZ131088:DMZ131089 DWV131088:DWV131089 EGR131088:EGR131089 EQN131088:EQN131089 FAJ131088:FAJ131089 FKF131088:FKF131089 FUB131088:FUB131089 GDX131088:GDX131089 GNT131088:GNT131089 GXP131088:GXP131089 HHL131088:HHL131089 HRH131088:HRH131089 IBD131088:IBD131089 IKZ131088:IKZ131089 IUV131088:IUV131089 JER131088:JER131089 JON131088:JON131089 JYJ131088:JYJ131089 KIF131088:KIF131089 KSB131088:KSB131089 LBX131088:LBX131089 LLT131088:LLT131089 LVP131088:LVP131089 MFL131088:MFL131089 MPH131088:MPH131089 MZD131088:MZD131089 NIZ131088:NIZ131089 NSV131088:NSV131089 OCR131088:OCR131089 OMN131088:OMN131089 OWJ131088:OWJ131089 PGF131088:PGF131089 PQB131088:PQB131089 PZX131088:PZX131089 QJT131088:QJT131089 QTP131088:QTP131089 RDL131088:RDL131089 RNH131088:RNH131089 RXD131088:RXD131089 SGZ131088:SGZ131089 SQV131088:SQV131089 TAR131088:TAR131089 TKN131088:TKN131089 TUJ131088:TUJ131089 UEF131088:UEF131089 UOB131088:UOB131089 UXX131088:UXX131089 VHT131088:VHT131089 VRP131088:VRP131089 WBL131088:WBL131089 WLH131088:WLH131089 WVD131088:WVD131089 IR196624:IR196625 SN196624:SN196625 ACJ196624:ACJ196625 AMF196624:AMF196625 AWB196624:AWB196625 BFX196624:BFX196625 BPT196624:BPT196625 BZP196624:BZP196625 CJL196624:CJL196625 CTH196624:CTH196625 DDD196624:DDD196625 DMZ196624:DMZ196625 DWV196624:DWV196625 EGR196624:EGR196625 EQN196624:EQN196625 FAJ196624:FAJ196625 FKF196624:FKF196625 FUB196624:FUB196625 GDX196624:GDX196625 GNT196624:GNT196625 GXP196624:GXP196625 HHL196624:HHL196625 HRH196624:HRH196625 IBD196624:IBD196625 IKZ196624:IKZ196625 IUV196624:IUV196625 JER196624:JER196625 JON196624:JON196625 JYJ196624:JYJ196625 KIF196624:KIF196625 KSB196624:KSB196625 LBX196624:LBX196625 LLT196624:LLT196625 LVP196624:LVP196625 MFL196624:MFL196625 MPH196624:MPH196625 MZD196624:MZD196625 NIZ196624:NIZ196625 NSV196624:NSV196625 OCR196624:OCR196625 OMN196624:OMN196625 OWJ196624:OWJ196625 PGF196624:PGF196625 PQB196624:PQB196625 PZX196624:PZX196625 QJT196624:QJT196625 QTP196624:QTP196625 RDL196624:RDL196625 RNH196624:RNH196625 RXD196624:RXD196625 SGZ196624:SGZ196625 SQV196624:SQV196625 TAR196624:TAR196625 TKN196624:TKN196625 TUJ196624:TUJ196625 UEF196624:UEF196625 UOB196624:UOB196625 UXX196624:UXX196625 VHT196624:VHT196625 VRP196624:VRP196625 WBL196624:WBL196625 WLH196624:WLH196625 WVD196624:WVD196625 IR262160:IR262161 SN262160:SN262161 ACJ262160:ACJ262161 AMF262160:AMF262161 AWB262160:AWB262161 BFX262160:BFX262161 BPT262160:BPT262161 BZP262160:BZP262161 CJL262160:CJL262161 CTH262160:CTH262161 DDD262160:DDD262161 DMZ262160:DMZ262161 DWV262160:DWV262161 EGR262160:EGR262161 EQN262160:EQN262161 FAJ262160:FAJ262161 FKF262160:FKF262161 FUB262160:FUB262161 GDX262160:GDX262161 GNT262160:GNT262161 GXP262160:GXP262161 HHL262160:HHL262161 HRH262160:HRH262161 IBD262160:IBD262161 IKZ262160:IKZ262161 IUV262160:IUV262161 JER262160:JER262161 JON262160:JON262161 JYJ262160:JYJ262161 KIF262160:KIF262161 KSB262160:KSB262161 LBX262160:LBX262161 LLT262160:LLT262161 LVP262160:LVP262161 MFL262160:MFL262161 MPH262160:MPH262161 MZD262160:MZD262161 NIZ262160:NIZ262161 NSV262160:NSV262161 OCR262160:OCR262161 OMN262160:OMN262161 OWJ262160:OWJ262161 PGF262160:PGF262161 PQB262160:PQB262161 PZX262160:PZX262161 QJT262160:QJT262161 QTP262160:QTP262161 RDL262160:RDL262161 RNH262160:RNH262161 RXD262160:RXD262161 SGZ262160:SGZ262161 SQV262160:SQV262161 TAR262160:TAR262161 TKN262160:TKN262161 TUJ262160:TUJ262161 UEF262160:UEF262161 UOB262160:UOB262161 UXX262160:UXX262161 VHT262160:VHT262161 VRP262160:VRP262161 WBL262160:WBL262161 WLH262160:WLH262161 WVD262160:WVD262161 IR327696:IR327697 SN327696:SN327697 ACJ327696:ACJ327697 AMF327696:AMF327697 AWB327696:AWB327697 BFX327696:BFX327697 BPT327696:BPT327697 BZP327696:BZP327697 CJL327696:CJL327697 CTH327696:CTH327697 DDD327696:DDD327697 DMZ327696:DMZ327697 DWV327696:DWV327697 EGR327696:EGR327697 EQN327696:EQN327697 FAJ327696:FAJ327697 FKF327696:FKF327697 FUB327696:FUB327697 GDX327696:GDX327697 GNT327696:GNT327697 GXP327696:GXP327697 HHL327696:HHL327697 HRH327696:HRH327697 IBD327696:IBD327697 IKZ327696:IKZ327697 IUV327696:IUV327697 JER327696:JER327697 JON327696:JON327697 JYJ327696:JYJ327697 KIF327696:KIF327697 KSB327696:KSB327697 LBX327696:LBX327697 LLT327696:LLT327697 LVP327696:LVP327697 MFL327696:MFL327697 MPH327696:MPH327697 MZD327696:MZD327697 NIZ327696:NIZ327697 NSV327696:NSV327697 OCR327696:OCR327697 OMN327696:OMN327697 OWJ327696:OWJ327697 PGF327696:PGF327697 PQB327696:PQB327697 PZX327696:PZX327697 QJT327696:QJT327697 QTP327696:QTP327697 RDL327696:RDL327697 RNH327696:RNH327697 RXD327696:RXD327697 SGZ327696:SGZ327697 SQV327696:SQV327697 TAR327696:TAR327697 TKN327696:TKN327697 TUJ327696:TUJ327697 UEF327696:UEF327697 UOB327696:UOB327697 UXX327696:UXX327697 VHT327696:VHT327697 VRP327696:VRP327697 WBL327696:WBL327697 WLH327696:WLH327697 WVD327696:WVD327697 IR393232:IR393233 SN393232:SN393233 ACJ393232:ACJ393233 AMF393232:AMF393233 AWB393232:AWB393233 BFX393232:BFX393233 BPT393232:BPT393233 BZP393232:BZP393233 CJL393232:CJL393233 CTH393232:CTH393233 DDD393232:DDD393233 DMZ393232:DMZ393233 DWV393232:DWV393233 EGR393232:EGR393233 EQN393232:EQN393233 FAJ393232:FAJ393233 FKF393232:FKF393233 FUB393232:FUB393233 GDX393232:GDX393233 GNT393232:GNT393233 GXP393232:GXP393233 HHL393232:HHL393233 HRH393232:HRH393233 IBD393232:IBD393233 IKZ393232:IKZ393233 IUV393232:IUV393233 JER393232:JER393233 JON393232:JON393233 JYJ393232:JYJ393233 KIF393232:KIF393233 KSB393232:KSB393233 LBX393232:LBX393233 LLT393232:LLT393233 LVP393232:LVP393233 MFL393232:MFL393233 MPH393232:MPH393233 MZD393232:MZD393233 NIZ393232:NIZ393233 NSV393232:NSV393233 OCR393232:OCR393233 OMN393232:OMN393233 OWJ393232:OWJ393233 PGF393232:PGF393233 PQB393232:PQB393233 PZX393232:PZX393233 QJT393232:QJT393233 QTP393232:QTP393233 RDL393232:RDL393233 RNH393232:RNH393233 RXD393232:RXD393233 SGZ393232:SGZ393233 SQV393232:SQV393233 TAR393232:TAR393233 TKN393232:TKN393233 TUJ393232:TUJ393233 UEF393232:UEF393233 UOB393232:UOB393233 UXX393232:UXX393233 VHT393232:VHT393233 VRP393232:VRP393233 WBL393232:WBL393233 WLH393232:WLH393233 WVD393232:WVD393233 IR458768:IR458769 SN458768:SN458769 ACJ458768:ACJ458769 AMF458768:AMF458769 AWB458768:AWB458769 BFX458768:BFX458769 BPT458768:BPT458769 BZP458768:BZP458769 CJL458768:CJL458769 CTH458768:CTH458769 DDD458768:DDD458769 DMZ458768:DMZ458769 DWV458768:DWV458769 EGR458768:EGR458769 EQN458768:EQN458769 FAJ458768:FAJ458769 FKF458768:FKF458769 FUB458768:FUB458769 GDX458768:GDX458769 GNT458768:GNT458769 GXP458768:GXP458769 HHL458768:HHL458769 HRH458768:HRH458769 IBD458768:IBD458769 IKZ458768:IKZ458769 IUV458768:IUV458769 JER458768:JER458769 JON458768:JON458769 JYJ458768:JYJ458769 KIF458768:KIF458769 KSB458768:KSB458769 LBX458768:LBX458769 LLT458768:LLT458769 LVP458768:LVP458769 MFL458768:MFL458769 MPH458768:MPH458769 MZD458768:MZD458769 NIZ458768:NIZ458769 NSV458768:NSV458769 OCR458768:OCR458769 OMN458768:OMN458769 OWJ458768:OWJ458769 PGF458768:PGF458769 PQB458768:PQB458769 PZX458768:PZX458769 QJT458768:QJT458769 QTP458768:QTP458769 RDL458768:RDL458769 RNH458768:RNH458769 RXD458768:RXD458769 SGZ458768:SGZ458769 SQV458768:SQV458769 TAR458768:TAR458769 TKN458768:TKN458769 TUJ458768:TUJ458769 UEF458768:UEF458769 UOB458768:UOB458769 UXX458768:UXX458769 VHT458768:VHT458769 VRP458768:VRP458769 WBL458768:WBL458769 WLH458768:WLH458769 WVD458768:WVD458769 IR524304:IR524305 SN524304:SN524305 ACJ524304:ACJ524305 AMF524304:AMF524305 AWB524304:AWB524305 BFX524304:BFX524305 BPT524304:BPT524305 BZP524304:BZP524305 CJL524304:CJL524305 CTH524304:CTH524305 DDD524304:DDD524305 DMZ524304:DMZ524305 DWV524304:DWV524305 EGR524304:EGR524305 EQN524304:EQN524305 FAJ524304:FAJ524305 FKF524304:FKF524305 FUB524304:FUB524305 GDX524304:GDX524305 GNT524304:GNT524305 GXP524304:GXP524305 HHL524304:HHL524305 HRH524304:HRH524305 IBD524304:IBD524305 IKZ524304:IKZ524305 IUV524304:IUV524305 JER524304:JER524305 JON524304:JON524305 JYJ524304:JYJ524305 KIF524304:KIF524305 KSB524304:KSB524305 LBX524304:LBX524305 LLT524304:LLT524305 LVP524304:LVP524305 MFL524304:MFL524305 MPH524304:MPH524305 MZD524304:MZD524305 NIZ524304:NIZ524305 NSV524304:NSV524305 OCR524304:OCR524305 OMN524304:OMN524305 OWJ524304:OWJ524305 PGF524304:PGF524305 PQB524304:PQB524305 PZX524304:PZX524305 QJT524304:QJT524305 QTP524304:QTP524305 RDL524304:RDL524305 RNH524304:RNH524305 RXD524304:RXD524305 SGZ524304:SGZ524305 SQV524304:SQV524305 TAR524304:TAR524305 TKN524304:TKN524305 TUJ524304:TUJ524305 UEF524304:UEF524305 UOB524304:UOB524305 UXX524304:UXX524305 VHT524304:VHT524305 VRP524304:VRP524305 WBL524304:WBL524305 WLH524304:WLH524305 WVD524304:WVD524305 IR589840:IR589841 SN589840:SN589841 ACJ589840:ACJ589841 AMF589840:AMF589841 AWB589840:AWB589841 BFX589840:BFX589841 BPT589840:BPT589841 BZP589840:BZP589841 CJL589840:CJL589841 CTH589840:CTH589841 DDD589840:DDD589841 DMZ589840:DMZ589841 DWV589840:DWV589841 EGR589840:EGR589841 EQN589840:EQN589841 FAJ589840:FAJ589841 FKF589840:FKF589841 FUB589840:FUB589841 GDX589840:GDX589841 GNT589840:GNT589841 GXP589840:GXP589841 HHL589840:HHL589841 HRH589840:HRH589841 IBD589840:IBD589841 IKZ589840:IKZ589841 IUV589840:IUV589841 JER589840:JER589841 JON589840:JON589841 JYJ589840:JYJ589841 KIF589840:KIF589841 KSB589840:KSB589841 LBX589840:LBX589841 LLT589840:LLT589841 LVP589840:LVP589841 MFL589840:MFL589841 MPH589840:MPH589841 MZD589840:MZD589841 NIZ589840:NIZ589841 NSV589840:NSV589841 OCR589840:OCR589841 OMN589840:OMN589841 OWJ589840:OWJ589841 PGF589840:PGF589841 PQB589840:PQB589841 PZX589840:PZX589841 QJT589840:QJT589841 QTP589840:QTP589841 RDL589840:RDL589841 RNH589840:RNH589841 RXD589840:RXD589841 SGZ589840:SGZ589841 SQV589840:SQV589841 TAR589840:TAR589841 TKN589840:TKN589841 TUJ589840:TUJ589841 UEF589840:UEF589841 UOB589840:UOB589841 UXX589840:UXX589841 VHT589840:VHT589841 VRP589840:VRP589841 WBL589840:WBL589841 WLH589840:WLH589841 WVD589840:WVD589841 IR655376:IR655377 SN655376:SN655377 ACJ655376:ACJ655377 AMF655376:AMF655377 AWB655376:AWB655377 BFX655376:BFX655377 BPT655376:BPT655377 BZP655376:BZP655377 CJL655376:CJL655377 CTH655376:CTH655377 DDD655376:DDD655377 DMZ655376:DMZ655377 DWV655376:DWV655377 EGR655376:EGR655377 EQN655376:EQN655377 FAJ655376:FAJ655377 FKF655376:FKF655377 FUB655376:FUB655377 GDX655376:GDX655377 GNT655376:GNT655377 GXP655376:GXP655377 HHL655376:HHL655377 HRH655376:HRH655377 IBD655376:IBD655377 IKZ655376:IKZ655377 IUV655376:IUV655377 JER655376:JER655377 JON655376:JON655377 JYJ655376:JYJ655377 KIF655376:KIF655377 KSB655376:KSB655377 LBX655376:LBX655377 LLT655376:LLT655377 LVP655376:LVP655377 MFL655376:MFL655377 MPH655376:MPH655377 MZD655376:MZD655377 NIZ655376:NIZ655377 NSV655376:NSV655377 OCR655376:OCR655377 OMN655376:OMN655377 OWJ655376:OWJ655377 PGF655376:PGF655377 PQB655376:PQB655377 PZX655376:PZX655377 QJT655376:QJT655377 QTP655376:QTP655377 RDL655376:RDL655377 RNH655376:RNH655377 RXD655376:RXD655377 SGZ655376:SGZ655377 SQV655376:SQV655377 TAR655376:TAR655377 TKN655376:TKN655377 TUJ655376:TUJ655377 UEF655376:UEF655377 UOB655376:UOB655377 UXX655376:UXX655377 VHT655376:VHT655377 VRP655376:VRP655377 WBL655376:WBL655377 WLH655376:WLH655377 WVD655376:WVD655377 IR720912:IR720913 SN720912:SN720913 ACJ720912:ACJ720913 AMF720912:AMF720913 AWB720912:AWB720913 BFX720912:BFX720913 BPT720912:BPT720913 BZP720912:BZP720913 CJL720912:CJL720913 CTH720912:CTH720913 DDD720912:DDD720913 DMZ720912:DMZ720913 DWV720912:DWV720913 EGR720912:EGR720913 EQN720912:EQN720913 FAJ720912:FAJ720913 FKF720912:FKF720913 FUB720912:FUB720913 GDX720912:GDX720913 GNT720912:GNT720913 GXP720912:GXP720913 HHL720912:HHL720913 HRH720912:HRH720913 IBD720912:IBD720913 IKZ720912:IKZ720913 IUV720912:IUV720913 JER720912:JER720913 JON720912:JON720913 JYJ720912:JYJ720913 KIF720912:KIF720913 KSB720912:KSB720913 LBX720912:LBX720913 LLT720912:LLT720913 LVP720912:LVP720913 MFL720912:MFL720913 MPH720912:MPH720913 MZD720912:MZD720913 NIZ720912:NIZ720913 NSV720912:NSV720913 OCR720912:OCR720913 OMN720912:OMN720913 OWJ720912:OWJ720913 PGF720912:PGF720913 PQB720912:PQB720913 PZX720912:PZX720913 QJT720912:QJT720913 QTP720912:QTP720913 RDL720912:RDL720913 RNH720912:RNH720913 RXD720912:RXD720913 SGZ720912:SGZ720913 SQV720912:SQV720913 TAR720912:TAR720913 TKN720912:TKN720913 TUJ720912:TUJ720913 UEF720912:UEF720913 UOB720912:UOB720913 UXX720912:UXX720913 VHT720912:VHT720913 VRP720912:VRP720913 WBL720912:WBL720913 WLH720912:WLH720913 WVD720912:WVD720913 IR786448:IR786449 SN786448:SN786449 ACJ786448:ACJ786449 AMF786448:AMF786449 AWB786448:AWB786449 BFX786448:BFX786449 BPT786448:BPT786449 BZP786448:BZP786449 CJL786448:CJL786449 CTH786448:CTH786449 DDD786448:DDD786449 DMZ786448:DMZ786449 DWV786448:DWV786449 EGR786448:EGR786449 EQN786448:EQN786449 FAJ786448:FAJ786449 FKF786448:FKF786449 FUB786448:FUB786449 GDX786448:GDX786449 GNT786448:GNT786449 GXP786448:GXP786449 HHL786448:HHL786449 HRH786448:HRH786449 IBD786448:IBD786449 IKZ786448:IKZ786449 IUV786448:IUV786449 JER786448:JER786449 JON786448:JON786449 JYJ786448:JYJ786449 KIF786448:KIF786449 KSB786448:KSB786449 LBX786448:LBX786449 LLT786448:LLT786449 LVP786448:LVP786449 MFL786448:MFL786449 MPH786448:MPH786449 MZD786448:MZD786449 NIZ786448:NIZ786449 NSV786448:NSV786449 OCR786448:OCR786449 OMN786448:OMN786449 OWJ786448:OWJ786449 PGF786448:PGF786449 PQB786448:PQB786449 PZX786448:PZX786449 QJT786448:QJT786449 QTP786448:QTP786449 RDL786448:RDL786449 RNH786448:RNH786449 RXD786448:RXD786449 SGZ786448:SGZ786449 SQV786448:SQV786449 TAR786448:TAR786449 TKN786448:TKN786449 TUJ786448:TUJ786449 UEF786448:UEF786449 UOB786448:UOB786449 UXX786448:UXX786449 VHT786448:VHT786449 VRP786448:VRP786449 WBL786448:WBL786449 WLH786448:WLH786449 WVD786448:WVD786449 IR851984:IR851985 SN851984:SN851985 ACJ851984:ACJ851985 AMF851984:AMF851985 AWB851984:AWB851985 BFX851984:BFX851985 BPT851984:BPT851985 BZP851984:BZP851985 CJL851984:CJL851985 CTH851984:CTH851985 DDD851984:DDD851985 DMZ851984:DMZ851985 DWV851984:DWV851985 EGR851984:EGR851985 EQN851984:EQN851985 FAJ851984:FAJ851985 FKF851984:FKF851985 FUB851984:FUB851985 GDX851984:GDX851985 GNT851984:GNT851985 GXP851984:GXP851985 HHL851984:HHL851985 HRH851984:HRH851985 IBD851984:IBD851985 IKZ851984:IKZ851985 IUV851984:IUV851985 JER851984:JER851985 JON851984:JON851985 JYJ851984:JYJ851985 KIF851984:KIF851985 KSB851984:KSB851985 LBX851984:LBX851985 LLT851984:LLT851985 LVP851984:LVP851985 MFL851984:MFL851985 MPH851984:MPH851985 MZD851984:MZD851985 NIZ851984:NIZ851985 NSV851984:NSV851985 OCR851984:OCR851985 OMN851984:OMN851985 OWJ851984:OWJ851985 PGF851984:PGF851985 PQB851984:PQB851985 PZX851984:PZX851985 QJT851984:QJT851985 QTP851984:QTP851985 RDL851984:RDL851985 RNH851984:RNH851985 RXD851984:RXD851985 SGZ851984:SGZ851985 SQV851984:SQV851985 TAR851984:TAR851985 TKN851984:TKN851985 TUJ851984:TUJ851985 UEF851984:UEF851985 UOB851984:UOB851985 UXX851984:UXX851985 VHT851984:VHT851985 VRP851984:VRP851985 WBL851984:WBL851985 WLH851984:WLH851985 WVD851984:WVD851985 IR917520:IR917521 SN917520:SN917521 ACJ917520:ACJ917521 AMF917520:AMF917521 AWB917520:AWB917521 BFX917520:BFX917521 BPT917520:BPT917521 BZP917520:BZP917521 CJL917520:CJL917521 CTH917520:CTH917521 DDD917520:DDD917521 DMZ917520:DMZ917521 DWV917520:DWV917521 EGR917520:EGR917521 EQN917520:EQN917521 FAJ917520:FAJ917521 FKF917520:FKF917521 FUB917520:FUB917521 GDX917520:GDX917521 GNT917520:GNT917521 GXP917520:GXP917521 HHL917520:HHL917521 HRH917520:HRH917521 IBD917520:IBD917521 IKZ917520:IKZ917521 IUV917520:IUV917521 JER917520:JER917521 JON917520:JON917521 JYJ917520:JYJ917521 KIF917520:KIF917521 KSB917520:KSB917521 LBX917520:LBX917521 LLT917520:LLT917521 LVP917520:LVP917521 MFL917520:MFL917521 MPH917520:MPH917521 MZD917520:MZD917521 NIZ917520:NIZ917521 NSV917520:NSV917521 OCR917520:OCR917521 OMN917520:OMN917521 OWJ917520:OWJ917521 PGF917520:PGF917521 PQB917520:PQB917521 PZX917520:PZX917521 QJT917520:QJT917521 QTP917520:QTP917521 RDL917520:RDL917521 RNH917520:RNH917521 RXD917520:RXD917521 SGZ917520:SGZ917521 SQV917520:SQV917521 TAR917520:TAR917521 TKN917520:TKN917521 TUJ917520:TUJ917521 UEF917520:UEF917521 UOB917520:UOB917521 UXX917520:UXX917521 VHT917520:VHT917521 VRP917520:VRP917521 WBL917520:WBL917521 WLH917520:WLH917521 WVD917520:WVD917521 IR983056:IR983057 SN983056:SN983057 ACJ983056:ACJ983057 AMF983056:AMF983057 AWB983056:AWB983057 BFX983056:BFX983057 BPT983056:BPT983057 BZP983056:BZP983057 CJL983056:CJL983057 CTH983056:CTH983057 DDD983056:DDD983057 DMZ983056:DMZ983057 DWV983056:DWV983057 EGR983056:EGR983057 EQN983056:EQN983057 FAJ983056:FAJ983057 FKF983056:FKF983057 FUB983056:FUB983057 GDX983056:GDX983057 GNT983056:GNT983057 GXP983056:GXP983057 HHL983056:HHL983057 HRH983056:HRH983057 IBD983056:IBD983057 IKZ983056:IKZ983057 IUV983056:IUV983057 JER983056:JER983057 JON983056:JON983057 JYJ983056:JYJ983057 KIF983056:KIF983057 KSB983056:KSB983057 LBX983056:LBX983057 LLT983056:LLT983057 LVP983056:LVP983057 MFL983056:MFL983057 MPH983056:MPH983057 MZD983056:MZD983057 NIZ983056:NIZ983057 NSV983056:NSV983057 OCR983056:OCR983057 OMN983056:OMN983057 OWJ983056:OWJ983057 PGF983056:PGF983057 PQB983056:PQB983057 PZX983056:PZX983057 QJT983056:QJT983057 QTP983056:QTP983057 RDL983056:RDL983057 RNH983056:RNH983057 RXD983056:RXD983057 SGZ983056:SGZ983057 SQV983056:SQV983057 TAR983056:TAR983057 TKN983056:TKN983057 TUJ983056:TUJ983057 UEF983056:UEF983057 UOB983056:UOB983057 UXX983056:UXX983057 VHT983056:VHT983057 VRP983056:VRP983057 WBL983056:WBL983057 WLH983056:WLH983057 WVD983056:WVD983057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IJ65539 SF65539 ACB65539 ALX65539 AVT65539 BFP65539 BPL65539 BZH65539 CJD65539 CSZ65539 DCV65539 DMR65539 DWN65539 EGJ65539 EQF65539 FAB65539 FJX65539 FTT65539 GDP65539 GNL65539 GXH65539 HHD65539 HQZ65539 IAV65539 IKR65539 IUN65539 JEJ65539 JOF65539 JYB65539 KHX65539 KRT65539 LBP65539 LLL65539 LVH65539 MFD65539 MOZ65539 MYV65539 NIR65539 NSN65539 OCJ65539 OMF65539 OWB65539 PFX65539 PPT65539 PZP65539 QJL65539 QTH65539 RDD65539 RMZ65539 RWV65539 SGR65539 SQN65539 TAJ65539 TKF65539 TUB65539 UDX65539 UNT65539 UXP65539 VHL65539 VRH65539 WBD65539 WKZ65539 WUV65539 IJ131075 SF131075 ACB131075 ALX131075 AVT131075 BFP131075 BPL131075 BZH131075 CJD131075 CSZ131075 DCV131075 DMR131075 DWN131075 EGJ131075 EQF131075 FAB131075 FJX131075 FTT131075 GDP131075 GNL131075 GXH131075 HHD131075 HQZ131075 IAV131075 IKR131075 IUN131075 JEJ131075 JOF131075 JYB131075 KHX131075 KRT131075 LBP131075 LLL131075 LVH131075 MFD131075 MOZ131075 MYV131075 NIR131075 NSN131075 OCJ131075 OMF131075 OWB131075 PFX131075 PPT131075 PZP131075 QJL131075 QTH131075 RDD131075 RMZ131075 RWV131075 SGR131075 SQN131075 TAJ131075 TKF131075 TUB131075 UDX131075 UNT131075 UXP131075 VHL131075 VRH131075 WBD131075 WKZ131075 WUV131075 IJ196611 SF196611 ACB196611 ALX196611 AVT196611 BFP196611 BPL196611 BZH196611 CJD196611 CSZ196611 DCV196611 DMR196611 DWN196611 EGJ196611 EQF196611 FAB196611 FJX196611 FTT196611 GDP196611 GNL196611 GXH196611 HHD196611 HQZ196611 IAV196611 IKR196611 IUN196611 JEJ196611 JOF196611 JYB196611 KHX196611 KRT196611 LBP196611 LLL196611 LVH196611 MFD196611 MOZ196611 MYV196611 NIR196611 NSN196611 OCJ196611 OMF196611 OWB196611 PFX196611 PPT196611 PZP196611 QJL196611 QTH196611 RDD196611 RMZ196611 RWV196611 SGR196611 SQN196611 TAJ196611 TKF196611 TUB196611 UDX196611 UNT196611 UXP196611 VHL196611 VRH196611 WBD196611 WKZ196611 WUV196611 IJ262147 SF262147 ACB262147 ALX262147 AVT262147 BFP262147 BPL262147 BZH262147 CJD262147 CSZ262147 DCV262147 DMR262147 DWN262147 EGJ262147 EQF262147 FAB262147 FJX262147 FTT262147 GDP262147 GNL262147 GXH262147 HHD262147 HQZ262147 IAV262147 IKR262147 IUN262147 JEJ262147 JOF262147 JYB262147 KHX262147 KRT262147 LBP262147 LLL262147 LVH262147 MFD262147 MOZ262147 MYV262147 NIR262147 NSN262147 OCJ262147 OMF262147 OWB262147 PFX262147 PPT262147 PZP262147 QJL262147 QTH262147 RDD262147 RMZ262147 RWV262147 SGR262147 SQN262147 TAJ262147 TKF262147 TUB262147 UDX262147 UNT262147 UXP262147 VHL262147 VRH262147 WBD262147 WKZ262147 WUV262147 IJ327683 SF327683 ACB327683 ALX327683 AVT327683 BFP327683 BPL327683 BZH327683 CJD327683 CSZ327683 DCV327683 DMR327683 DWN327683 EGJ327683 EQF327683 FAB327683 FJX327683 FTT327683 GDP327683 GNL327683 GXH327683 HHD327683 HQZ327683 IAV327683 IKR327683 IUN327683 JEJ327683 JOF327683 JYB327683 KHX327683 KRT327683 LBP327683 LLL327683 LVH327683 MFD327683 MOZ327683 MYV327683 NIR327683 NSN327683 OCJ327683 OMF327683 OWB327683 PFX327683 PPT327683 PZP327683 QJL327683 QTH327683 RDD327683 RMZ327683 RWV327683 SGR327683 SQN327683 TAJ327683 TKF327683 TUB327683 UDX327683 UNT327683 UXP327683 VHL327683 VRH327683 WBD327683 WKZ327683 WUV327683 IJ393219 SF393219 ACB393219 ALX393219 AVT393219 BFP393219 BPL393219 BZH393219 CJD393219 CSZ393219 DCV393219 DMR393219 DWN393219 EGJ393219 EQF393219 FAB393219 FJX393219 FTT393219 GDP393219 GNL393219 GXH393219 HHD393219 HQZ393219 IAV393219 IKR393219 IUN393219 JEJ393219 JOF393219 JYB393219 KHX393219 KRT393219 LBP393219 LLL393219 LVH393219 MFD393219 MOZ393219 MYV393219 NIR393219 NSN393219 OCJ393219 OMF393219 OWB393219 PFX393219 PPT393219 PZP393219 QJL393219 QTH393219 RDD393219 RMZ393219 RWV393219 SGR393219 SQN393219 TAJ393219 TKF393219 TUB393219 UDX393219 UNT393219 UXP393219 VHL393219 VRH393219 WBD393219 WKZ393219 WUV393219 IJ458755 SF458755 ACB458755 ALX458755 AVT458755 BFP458755 BPL458755 BZH458755 CJD458755 CSZ458755 DCV458755 DMR458755 DWN458755 EGJ458755 EQF458755 FAB458755 FJX458755 FTT458755 GDP458755 GNL458755 GXH458755 HHD458755 HQZ458755 IAV458755 IKR458755 IUN458755 JEJ458755 JOF458755 JYB458755 KHX458755 KRT458755 LBP458755 LLL458755 LVH458755 MFD458755 MOZ458755 MYV458755 NIR458755 NSN458755 OCJ458755 OMF458755 OWB458755 PFX458755 PPT458755 PZP458755 QJL458755 QTH458755 RDD458755 RMZ458755 RWV458755 SGR458755 SQN458755 TAJ458755 TKF458755 TUB458755 UDX458755 UNT458755 UXP458755 VHL458755 VRH458755 WBD458755 WKZ458755 WUV458755 IJ524291 SF524291 ACB524291 ALX524291 AVT524291 BFP524291 BPL524291 BZH524291 CJD524291 CSZ524291 DCV524291 DMR524291 DWN524291 EGJ524291 EQF524291 FAB524291 FJX524291 FTT524291 GDP524291 GNL524291 GXH524291 HHD524291 HQZ524291 IAV524291 IKR524291 IUN524291 JEJ524291 JOF524291 JYB524291 KHX524291 KRT524291 LBP524291 LLL524291 LVH524291 MFD524291 MOZ524291 MYV524291 NIR524291 NSN524291 OCJ524291 OMF524291 OWB524291 PFX524291 PPT524291 PZP524291 QJL524291 QTH524291 RDD524291 RMZ524291 RWV524291 SGR524291 SQN524291 TAJ524291 TKF524291 TUB524291 UDX524291 UNT524291 UXP524291 VHL524291 VRH524291 WBD524291 WKZ524291 WUV524291 IJ589827 SF589827 ACB589827 ALX589827 AVT589827 BFP589827 BPL589827 BZH589827 CJD589827 CSZ589827 DCV589827 DMR589827 DWN589827 EGJ589827 EQF589827 FAB589827 FJX589827 FTT589827 GDP589827 GNL589827 GXH589827 HHD589827 HQZ589827 IAV589827 IKR589827 IUN589827 JEJ589827 JOF589827 JYB589827 KHX589827 KRT589827 LBP589827 LLL589827 LVH589827 MFD589827 MOZ589827 MYV589827 NIR589827 NSN589827 OCJ589827 OMF589827 OWB589827 PFX589827 PPT589827 PZP589827 QJL589827 QTH589827 RDD589827 RMZ589827 RWV589827 SGR589827 SQN589827 TAJ589827 TKF589827 TUB589827 UDX589827 UNT589827 UXP589827 VHL589827 VRH589827 WBD589827 WKZ589827 WUV589827 IJ655363 SF655363 ACB655363 ALX655363 AVT655363 BFP655363 BPL655363 BZH655363 CJD655363 CSZ655363 DCV655363 DMR655363 DWN655363 EGJ655363 EQF655363 FAB655363 FJX655363 FTT655363 GDP655363 GNL655363 GXH655363 HHD655363 HQZ655363 IAV655363 IKR655363 IUN655363 JEJ655363 JOF655363 JYB655363 KHX655363 KRT655363 LBP655363 LLL655363 LVH655363 MFD655363 MOZ655363 MYV655363 NIR655363 NSN655363 OCJ655363 OMF655363 OWB655363 PFX655363 PPT655363 PZP655363 QJL655363 QTH655363 RDD655363 RMZ655363 RWV655363 SGR655363 SQN655363 TAJ655363 TKF655363 TUB655363 UDX655363 UNT655363 UXP655363 VHL655363 VRH655363 WBD655363 WKZ655363 WUV655363 IJ720899 SF720899 ACB720899 ALX720899 AVT720899 BFP720899 BPL720899 BZH720899 CJD720899 CSZ720899 DCV720899 DMR720899 DWN720899 EGJ720899 EQF720899 FAB720899 FJX720899 FTT720899 GDP720899 GNL720899 GXH720899 HHD720899 HQZ720899 IAV720899 IKR720899 IUN720899 JEJ720899 JOF720899 JYB720899 KHX720899 KRT720899 LBP720899 LLL720899 LVH720899 MFD720899 MOZ720899 MYV720899 NIR720899 NSN720899 OCJ720899 OMF720899 OWB720899 PFX720899 PPT720899 PZP720899 QJL720899 QTH720899 RDD720899 RMZ720899 RWV720899 SGR720899 SQN720899 TAJ720899 TKF720899 TUB720899 UDX720899 UNT720899 UXP720899 VHL720899 VRH720899 WBD720899 WKZ720899 WUV720899 IJ786435 SF786435 ACB786435 ALX786435 AVT786435 BFP786435 BPL786435 BZH786435 CJD786435 CSZ786435 DCV786435 DMR786435 DWN786435 EGJ786435 EQF786435 FAB786435 FJX786435 FTT786435 GDP786435 GNL786435 GXH786435 HHD786435 HQZ786435 IAV786435 IKR786435 IUN786435 JEJ786435 JOF786435 JYB786435 KHX786435 KRT786435 LBP786435 LLL786435 LVH786435 MFD786435 MOZ786435 MYV786435 NIR786435 NSN786435 OCJ786435 OMF786435 OWB786435 PFX786435 PPT786435 PZP786435 QJL786435 QTH786435 RDD786435 RMZ786435 RWV786435 SGR786435 SQN786435 TAJ786435 TKF786435 TUB786435 UDX786435 UNT786435 UXP786435 VHL786435 VRH786435 WBD786435 WKZ786435 WUV786435 IJ851971 SF851971 ACB851971 ALX851971 AVT851971 BFP851971 BPL851971 BZH851971 CJD851971 CSZ851971 DCV851971 DMR851971 DWN851971 EGJ851971 EQF851971 FAB851971 FJX851971 FTT851971 GDP851971 GNL851971 GXH851971 HHD851971 HQZ851971 IAV851971 IKR851971 IUN851971 JEJ851971 JOF851971 JYB851971 KHX851971 KRT851971 LBP851971 LLL851971 LVH851971 MFD851971 MOZ851971 MYV851971 NIR851971 NSN851971 OCJ851971 OMF851971 OWB851971 PFX851971 PPT851971 PZP851971 QJL851971 QTH851971 RDD851971 RMZ851971 RWV851971 SGR851971 SQN851971 TAJ851971 TKF851971 TUB851971 UDX851971 UNT851971 UXP851971 VHL851971 VRH851971 WBD851971 WKZ851971 WUV851971 IJ917507 SF917507 ACB917507 ALX917507 AVT917507 BFP917507 BPL917507 BZH917507 CJD917507 CSZ917507 DCV917507 DMR917507 DWN917507 EGJ917507 EQF917507 FAB917507 FJX917507 FTT917507 GDP917507 GNL917507 GXH917507 HHD917507 HQZ917507 IAV917507 IKR917507 IUN917507 JEJ917507 JOF917507 JYB917507 KHX917507 KRT917507 LBP917507 LLL917507 LVH917507 MFD917507 MOZ917507 MYV917507 NIR917507 NSN917507 OCJ917507 OMF917507 OWB917507 PFX917507 PPT917507 PZP917507 QJL917507 QTH917507 RDD917507 RMZ917507 RWV917507 SGR917507 SQN917507 TAJ917507 TKF917507 TUB917507 UDX917507 UNT917507 UXP917507 VHL917507 VRH917507 WBD917507 WKZ917507 WUV917507 IJ983043 SF983043 ACB983043 ALX983043 AVT983043 BFP983043 BPL983043 BZH983043 CJD983043 CSZ983043 DCV983043 DMR983043 DWN983043 EGJ983043 EQF983043 FAB983043 FJX983043 FTT983043 GDP983043 GNL983043 GXH983043 HHD983043 HQZ983043 IAV983043 IKR983043 IUN983043 JEJ983043 JOF983043 JYB983043 KHX983043 KRT983043 LBP983043 LLL983043 LVH983043 MFD983043 MOZ983043 MYV983043 NIR983043 NSN983043 OCJ983043 OMF983043 OWB983043 PFX983043 PPT983043 PZP983043 QJL983043 QTH983043 RDD983043 RMZ983043 RWV983043 SGR983043 SQN983043 TAJ983043 TKF983043 TUB983043 UDX983043 UNT983043 UXP983043 VHL983043 VRH983043 WBD983043 WKZ983043 WUV983043 IM65528 SI65528 ACE65528 AMA65528 AVW65528 BFS65528 BPO65528 BZK65528 CJG65528 CTC65528 DCY65528 DMU65528 DWQ65528 EGM65528 EQI65528 FAE65528 FKA65528 FTW65528 GDS65528 GNO65528 GXK65528 HHG65528 HRC65528 IAY65528 IKU65528 IUQ65528 JEM65528 JOI65528 JYE65528 KIA65528 KRW65528 LBS65528 LLO65528 LVK65528 MFG65528 MPC65528 MYY65528 NIU65528 NSQ65528 OCM65528 OMI65528 OWE65528 PGA65528 PPW65528 PZS65528 QJO65528 QTK65528 RDG65528 RNC65528 RWY65528 SGU65528 SQQ65528 TAM65528 TKI65528 TUE65528 UEA65528 UNW65528 UXS65528 VHO65528 VRK65528 WBG65528 WLC65528 WUY65528 IM131064 SI131064 ACE131064 AMA131064 AVW131064 BFS131064 BPO131064 BZK131064 CJG131064 CTC131064 DCY131064 DMU131064 DWQ131064 EGM131064 EQI131064 FAE131064 FKA131064 FTW131064 GDS131064 GNO131064 GXK131064 HHG131064 HRC131064 IAY131064 IKU131064 IUQ131064 JEM131064 JOI131064 JYE131064 KIA131064 KRW131064 LBS131064 LLO131064 LVK131064 MFG131064 MPC131064 MYY131064 NIU131064 NSQ131064 OCM131064 OMI131064 OWE131064 PGA131064 PPW131064 PZS131064 QJO131064 QTK131064 RDG131064 RNC131064 RWY131064 SGU131064 SQQ131064 TAM131064 TKI131064 TUE131064 UEA131064 UNW131064 UXS131064 VHO131064 VRK131064 WBG131064 WLC131064 WUY131064 IM196600 SI196600 ACE196600 AMA196600 AVW196600 BFS196600 BPO196600 BZK196600 CJG196600 CTC196600 DCY196600 DMU196600 DWQ196600 EGM196600 EQI196600 FAE196600 FKA196600 FTW196600 GDS196600 GNO196600 GXK196600 HHG196600 HRC196600 IAY196600 IKU196600 IUQ196600 JEM196600 JOI196600 JYE196600 KIA196600 KRW196600 LBS196600 LLO196600 LVK196600 MFG196600 MPC196600 MYY196600 NIU196600 NSQ196600 OCM196600 OMI196600 OWE196600 PGA196600 PPW196600 PZS196600 QJO196600 QTK196600 RDG196600 RNC196600 RWY196600 SGU196600 SQQ196600 TAM196600 TKI196600 TUE196600 UEA196600 UNW196600 UXS196600 VHO196600 VRK196600 WBG196600 WLC196600 WUY196600 IM262136 SI262136 ACE262136 AMA262136 AVW262136 BFS262136 BPO262136 BZK262136 CJG262136 CTC262136 DCY262136 DMU262136 DWQ262136 EGM262136 EQI262136 FAE262136 FKA262136 FTW262136 GDS262136 GNO262136 GXK262136 HHG262136 HRC262136 IAY262136 IKU262136 IUQ262136 JEM262136 JOI262136 JYE262136 KIA262136 KRW262136 LBS262136 LLO262136 LVK262136 MFG262136 MPC262136 MYY262136 NIU262136 NSQ262136 OCM262136 OMI262136 OWE262136 PGA262136 PPW262136 PZS262136 QJO262136 QTK262136 RDG262136 RNC262136 RWY262136 SGU262136 SQQ262136 TAM262136 TKI262136 TUE262136 UEA262136 UNW262136 UXS262136 VHO262136 VRK262136 WBG262136 WLC262136 WUY262136 IM327672 SI327672 ACE327672 AMA327672 AVW327672 BFS327672 BPO327672 BZK327672 CJG327672 CTC327672 DCY327672 DMU327672 DWQ327672 EGM327672 EQI327672 FAE327672 FKA327672 FTW327672 GDS327672 GNO327672 GXK327672 HHG327672 HRC327672 IAY327672 IKU327672 IUQ327672 JEM327672 JOI327672 JYE327672 KIA327672 KRW327672 LBS327672 LLO327672 LVK327672 MFG327672 MPC327672 MYY327672 NIU327672 NSQ327672 OCM327672 OMI327672 OWE327672 PGA327672 PPW327672 PZS327672 QJO327672 QTK327672 RDG327672 RNC327672 RWY327672 SGU327672 SQQ327672 TAM327672 TKI327672 TUE327672 UEA327672 UNW327672 UXS327672 VHO327672 VRK327672 WBG327672 WLC327672 WUY327672 IM393208 SI393208 ACE393208 AMA393208 AVW393208 BFS393208 BPO393208 BZK393208 CJG393208 CTC393208 DCY393208 DMU393208 DWQ393208 EGM393208 EQI393208 FAE393208 FKA393208 FTW393208 GDS393208 GNO393208 GXK393208 HHG393208 HRC393208 IAY393208 IKU393208 IUQ393208 JEM393208 JOI393208 JYE393208 KIA393208 KRW393208 LBS393208 LLO393208 LVK393208 MFG393208 MPC393208 MYY393208 NIU393208 NSQ393208 OCM393208 OMI393208 OWE393208 PGA393208 PPW393208 PZS393208 QJO393208 QTK393208 RDG393208 RNC393208 RWY393208 SGU393208 SQQ393208 TAM393208 TKI393208 TUE393208 UEA393208 UNW393208 UXS393208 VHO393208 VRK393208 WBG393208 WLC393208 WUY393208 IM458744 SI458744 ACE458744 AMA458744 AVW458744 BFS458744 BPO458744 BZK458744 CJG458744 CTC458744 DCY458744 DMU458744 DWQ458744 EGM458744 EQI458744 FAE458744 FKA458744 FTW458744 GDS458744 GNO458744 GXK458744 HHG458744 HRC458744 IAY458744 IKU458744 IUQ458744 JEM458744 JOI458744 JYE458744 KIA458744 KRW458744 LBS458744 LLO458744 LVK458744 MFG458744 MPC458744 MYY458744 NIU458744 NSQ458744 OCM458744 OMI458744 OWE458744 PGA458744 PPW458744 PZS458744 QJO458744 QTK458744 RDG458744 RNC458744 RWY458744 SGU458744 SQQ458744 TAM458744 TKI458744 TUE458744 UEA458744 UNW458744 UXS458744 VHO458744 VRK458744 WBG458744 WLC458744 WUY458744 IM524280 SI524280 ACE524280 AMA524280 AVW524280 BFS524280 BPO524280 BZK524280 CJG524280 CTC524280 DCY524280 DMU524280 DWQ524280 EGM524280 EQI524280 FAE524280 FKA524280 FTW524280 GDS524280 GNO524280 GXK524280 HHG524280 HRC524280 IAY524280 IKU524280 IUQ524280 JEM524280 JOI524280 JYE524280 KIA524280 KRW524280 LBS524280 LLO524280 LVK524280 MFG524280 MPC524280 MYY524280 NIU524280 NSQ524280 OCM524280 OMI524280 OWE524280 PGA524280 PPW524280 PZS524280 QJO524280 QTK524280 RDG524280 RNC524280 RWY524280 SGU524280 SQQ524280 TAM524280 TKI524280 TUE524280 UEA524280 UNW524280 UXS524280 VHO524280 VRK524280 WBG524280 WLC524280 WUY524280 IM589816 SI589816 ACE589816 AMA589816 AVW589816 BFS589816 BPO589816 BZK589816 CJG589816 CTC589816 DCY589816 DMU589816 DWQ589816 EGM589816 EQI589816 FAE589816 FKA589816 FTW589816 GDS589816 GNO589816 GXK589816 HHG589816 HRC589816 IAY589816 IKU589816 IUQ589816 JEM589816 JOI589816 JYE589816 KIA589816 KRW589816 LBS589816 LLO589816 LVK589816 MFG589816 MPC589816 MYY589816 NIU589816 NSQ589816 OCM589816 OMI589816 OWE589816 PGA589816 PPW589816 PZS589816 QJO589816 QTK589816 RDG589816 RNC589816 RWY589816 SGU589816 SQQ589816 TAM589816 TKI589816 TUE589816 UEA589816 UNW589816 UXS589816 VHO589816 VRK589816 WBG589816 WLC589816 WUY589816 IM655352 SI655352 ACE655352 AMA655352 AVW655352 BFS655352 BPO655352 BZK655352 CJG655352 CTC655352 DCY655352 DMU655352 DWQ655352 EGM655352 EQI655352 FAE655352 FKA655352 FTW655352 GDS655352 GNO655352 GXK655352 HHG655352 HRC655352 IAY655352 IKU655352 IUQ655352 JEM655352 JOI655352 JYE655352 KIA655352 KRW655352 LBS655352 LLO655352 LVK655352 MFG655352 MPC655352 MYY655352 NIU655352 NSQ655352 OCM655352 OMI655352 OWE655352 PGA655352 PPW655352 PZS655352 QJO655352 QTK655352 RDG655352 RNC655352 RWY655352 SGU655352 SQQ655352 TAM655352 TKI655352 TUE655352 UEA655352 UNW655352 UXS655352 VHO655352 VRK655352 WBG655352 WLC655352 WUY655352 IM720888 SI720888 ACE720888 AMA720888 AVW720888 BFS720888 BPO720888 BZK720888 CJG720888 CTC720888 DCY720888 DMU720888 DWQ720888 EGM720888 EQI720888 FAE720888 FKA720888 FTW720888 GDS720888 GNO720888 GXK720888 HHG720888 HRC720888 IAY720888 IKU720888 IUQ720888 JEM720888 JOI720888 JYE720888 KIA720888 KRW720888 LBS720888 LLO720888 LVK720888 MFG720888 MPC720888 MYY720888 NIU720888 NSQ720888 OCM720888 OMI720888 OWE720888 PGA720888 PPW720888 PZS720888 QJO720888 QTK720888 RDG720888 RNC720888 RWY720888 SGU720888 SQQ720888 TAM720888 TKI720888 TUE720888 UEA720888 UNW720888 UXS720888 VHO720888 VRK720888 WBG720888 WLC720888 WUY720888 IM786424 SI786424 ACE786424 AMA786424 AVW786424 BFS786424 BPO786424 BZK786424 CJG786424 CTC786424 DCY786424 DMU786424 DWQ786424 EGM786424 EQI786424 FAE786424 FKA786424 FTW786424 GDS786424 GNO786424 GXK786424 HHG786424 HRC786424 IAY786424 IKU786424 IUQ786424 JEM786424 JOI786424 JYE786424 KIA786424 KRW786424 LBS786424 LLO786424 LVK786424 MFG786424 MPC786424 MYY786424 NIU786424 NSQ786424 OCM786424 OMI786424 OWE786424 PGA786424 PPW786424 PZS786424 QJO786424 QTK786424 RDG786424 RNC786424 RWY786424 SGU786424 SQQ786424 TAM786424 TKI786424 TUE786424 UEA786424 UNW786424 UXS786424 VHO786424 VRK786424 WBG786424 WLC786424 WUY786424 IM851960 SI851960 ACE851960 AMA851960 AVW851960 BFS851960 BPO851960 BZK851960 CJG851960 CTC851960 DCY851960 DMU851960 DWQ851960 EGM851960 EQI851960 FAE851960 FKA851960 FTW851960 GDS851960 GNO851960 GXK851960 HHG851960 HRC851960 IAY851960 IKU851960 IUQ851960 JEM851960 JOI851960 JYE851960 KIA851960 KRW851960 LBS851960 LLO851960 LVK851960 MFG851960 MPC851960 MYY851960 NIU851960 NSQ851960 OCM851960 OMI851960 OWE851960 PGA851960 PPW851960 PZS851960 QJO851960 QTK851960 RDG851960 RNC851960 RWY851960 SGU851960 SQQ851960 TAM851960 TKI851960 TUE851960 UEA851960 UNW851960 UXS851960 VHO851960 VRK851960 WBG851960 WLC851960 WUY851960 IM917496 SI917496 ACE917496 AMA917496 AVW917496 BFS917496 BPO917496 BZK917496 CJG917496 CTC917496 DCY917496 DMU917496 DWQ917496 EGM917496 EQI917496 FAE917496 FKA917496 FTW917496 GDS917496 GNO917496 GXK917496 HHG917496 HRC917496 IAY917496 IKU917496 IUQ917496 JEM917496 JOI917496 JYE917496 KIA917496 KRW917496 LBS917496 LLO917496 LVK917496 MFG917496 MPC917496 MYY917496 NIU917496 NSQ917496 OCM917496 OMI917496 OWE917496 PGA917496 PPW917496 PZS917496 QJO917496 QTK917496 RDG917496 RNC917496 RWY917496 SGU917496 SQQ917496 TAM917496 TKI917496 TUE917496 UEA917496 UNW917496 UXS917496 VHO917496 VRK917496 WBG917496 WLC917496 WUY917496 IM983032 SI983032 ACE983032 AMA983032 AVW983032 BFS983032 BPO983032 BZK983032 CJG983032 CTC983032 DCY983032 DMU983032 DWQ983032 EGM983032 EQI983032 FAE983032 FKA983032 FTW983032 GDS983032 GNO983032 GXK983032 HHG983032 HRC983032 IAY983032 IKU983032 IUQ983032 JEM983032 JOI983032 JYE983032 KIA983032 KRW983032 LBS983032 LLO983032 LVK983032 MFG983032 MPC983032 MYY983032 NIU983032 NSQ983032 OCM983032 OMI983032 OWE983032 PGA983032 PPW983032 PZS983032 QJO983032 QTK983032 RDG983032 RNC983032 RWY983032 SGU983032 SQQ983032 TAM983032 TKI983032 TUE983032 UEA983032 UNW983032 UXS983032 VHO983032 VRK983032 WBG983032 WLC983032 WUY983032 IM65556:IO65556 SI65556:SK65556 ACE65556:ACG65556 AMA65556:AMC65556 AVW65556:AVY65556 BFS65556:BFU65556 BPO65556:BPQ65556 BZK65556:BZM65556 CJG65556:CJI65556 CTC65556:CTE65556 DCY65556:DDA65556 DMU65556:DMW65556 DWQ65556:DWS65556 EGM65556:EGO65556 EQI65556:EQK65556 FAE65556:FAG65556 FKA65556:FKC65556 FTW65556:FTY65556 GDS65556:GDU65556 GNO65556:GNQ65556 GXK65556:GXM65556 HHG65556:HHI65556 HRC65556:HRE65556 IAY65556:IBA65556 IKU65556:IKW65556 IUQ65556:IUS65556 JEM65556:JEO65556 JOI65556:JOK65556 JYE65556:JYG65556 KIA65556:KIC65556 KRW65556:KRY65556 LBS65556:LBU65556 LLO65556:LLQ65556 LVK65556:LVM65556 MFG65556:MFI65556 MPC65556:MPE65556 MYY65556:MZA65556 NIU65556:NIW65556 NSQ65556:NSS65556 OCM65556:OCO65556 OMI65556:OMK65556 OWE65556:OWG65556 PGA65556:PGC65556 PPW65556:PPY65556 PZS65556:PZU65556 QJO65556:QJQ65556 QTK65556:QTM65556 RDG65556:RDI65556 RNC65556:RNE65556 RWY65556:RXA65556 SGU65556:SGW65556 SQQ65556:SQS65556 TAM65556:TAO65556 TKI65556:TKK65556 TUE65556:TUG65556 UEA65556:UEC65556 UNW65556:UNY65556 UXS65556:UXU65556 VHO65556:VHQ65556 VRK65556:VRM65556 WBG65556:WBI65556 WLC65556:WLE65556 WUY65556:WVA65556 IM131092:IO131092 SI131092:SK131092 ACE131092:ACG131092 AMA131092:AMC131092 AVW131092:AVY131092 BFS131092:BFU131092 BPO131092:BPQ131092 BZK131092:BZM131092 CJG131092:CJI131092 CTC131092:CTE131092 DCY131092:DDA131092 DMU131092:DMW131092 DWQ131092:DWS131092 EGM131092:EGO131092 EQI131092:EQK131092 FAE131092:FAG131092 FKA131092:FKC131092 FTW131092:FTY131092 GDS131092:GDU131092 GNO131092:GNQ131092 GXK131092:GXM131092 HHG131092:HHI131092 HRC131092:HRE131092 IAY131092:IBA131092 IKU131092:IKW131092 IUQ131092:IUS131092 JEM131092:JEO131092 JOI131092:JOK131092 JYE131092:JYG131092 KIA131092:KIC131092 KRW131092:KRY131092 LBS131092:LBU131092 LLO131092:LLQ131092 LVK131092:LVM131092 MFG131092:MFI131092 MPC131092:MPE131092 MYY131092:MZA131092 NIU131092:NIW131092 NSQ131092:NSS131092 OCM131092:OCO131092 OMI131092:OMK131092 OWE131092:OWG131092 PGA131092:PGC131092 PPW131092:PPY131092 PZS131092:PZU131092 QJO131092:QJQ131092 QTK131092:QTM131092 RDG131092:RDI131092 RNC131092:RNE131092 RWY131092:RXA131092 SGU131092:SGW131092 SQQ131092:SQS131092 TAM131092:TAO131092 TKI131092:TKK131092 TUE131092:TUG131092 UEA131092:UEC131092 UNW131092:UNY131092 UXS131092:UXU131092 VHO131092:VHQ131092 VRK131092:VRM131092 WBG131092:WBI131092 WLC131092:WLE131092 WUY131092:WVA131092 IM196628:IO196628 SI196628:SK196628 ACE196628:ACG196628 AMA196628:AMC196628 AVW196628:AVY196628 BFS196628:BFU196628 BPO196628:BPQ196628 BZK196628:BZM196628 CJG196628:CJI196628 CTC196628:CTE196628 DCY196628:DDA196628 DMU196628:DMW196628 DWQ196628:DWS196628 EGM196628:EGO196628 EQI196628:EQK196628 FAE196628:FAG196628 FKA196628:FKC196628 FTW196628:FTY196628 GDS196628:GDU196628 GNO196628:GNQ196628 GXK196628:GXM196628 HHG196628:HHI196628 HRC196628:HRE196628 IAY196628:IBA196628 IKU196628:IKW196628 IUQ196628:IUS196628 JEM196628:JEO196628 JOI196628:JOK196628 JYE196628:JYG196628 KIA196628:KIC196628 KRW196628:KRY196628 LBS196628:LBU196628 LLO196628:LLQ196628 LVK196628:LVM196628 MFG196628:MFI196628 MPC196628:MPE196628 MYY196628:MZA196628 NIU196628:NIW196628 NSQ196628:NSS196628 OCM196628:OCO196628 OMI196628:OMK196628 OWE196628:OWG196628 PGA196628:PGC196628 PPW196628:PPY196628 PZS196628:PZU196628 QJO196628:QJQ196628 QTK196628:QTM196628 RDG196628:RDI196628 RNC196628:RNE196628 RWY196628:RXA196628 SGU196628:SGW196628 SQQ196628:SQS196628 TAM196628:TAO196628 TKI196628:TKK196628 TUE196628:TUG196628 UEA196628:UEC196628 UNW196628:UNY196628 UXS196628:UXU196628 VHO196628:VHQ196628 VRK196628:VRM196628 WBG196628:WBI196628 WLC196628:WLE196628 WUY196628:WVA196628 IM262164:IO262164 SI262164:SK262164 ACE262164:ACG262164 AMA262164:AMC262164 AVW262164:AVY262164 BFS262164:BFU262164 BPO262164:BPQ262164 BZK262164:BZM262164 CJG262164:CJI262164 CTC262164:CTE262164 DCY262164:DDA262164 DMU262164:DMW262164 DWQ262164:DWS262164 EGM262164:EGO262164 EQI262164:EQK262164 FAE262164:FAG262164 FKA262164:FKC262164 FTW262164:FTY262164 GDS262164:GDU262164 GNO262164:GNQ262164 GXK262164:GXM262164 HHG262164:HHI262164 HRC262164:HRE262164 IAY262164:IBA262164 IKU262164:IKW262164 IUQ262164:IUS262164 JEM262164:JEO262164 JOI262164:JOK262164 JYE262164:JYG262164 KIA262164:KIC262164 KRW262164:KRY262164 LBS262164:LBU262164 LLO262164:LLQ262164 LVK262164:LVM262164 MFG262164:MFI262164 MPC262164:MPE262164 MYY262164:MZA262164 NIU262164:NIW262164 NSQ262164:NSS262164 OCM262164:OCO262164 OMI262164:OMK262164 OWE262164:OWG262164 PGA262164:PGC262164 PPW262164:PPY262164 PZS262164:PZU262164 QJO262164:QJQ262164 QTK262164:QTM262164 RDG262164:RDI262164 RNC262164:RNE262164 RWY262164:RXA262164 SGU262164:SGW262164 SQQ262164:SQS262164 TAM262164:TAO262164 TKI262164:TKK262164 TUE262164:TUG262164 UEA262164:UEC262164 UNW262164:UNY262164 UXS262164:UXU262164 VHO262164:VHQ262164 VRK262164:VRM262164 WBG262164:WBI262164 WLC262164:WLE262164 WUY262164:WVA262164 IM327700:IO327700 SI327700:SK327700 ACE327700:ACG327700 AMA327700:AMC327700 AVW327700:AVY327700 BFS327700:BFU327700 BPO327700:BPQ327700 BZK327700:BZM327700 CJG327700:CJI327700 CTC327700:CTE327700 DCY327700:DDA327700 DMU327700:DMW327700 DWQ327700:DWS327700 EGM327700:EGO327700 EQI327700:EQK327700 FAE327700:FAG327700 FKA327700:FKC327700 FTW327700:FTY327700 GDS327700:GDU327700 GNO327700:GNQ327700 GXK327700:GXM327700 HHG327700:HHI327700 HRC327700:HRE327700 IAY327700:IBA327700 IKU327700:IKW327700 IUQ327700:IUS327700 JEM327700:JEO327700 JOI327700:JOK327700 JYE327700:JYG327700 KIA327700:KIC327700 KRW327700:KRY327700 LBS327700:LBU327700 LLO327700:LLQ327700 LVK327700:LVM327700 MFG327700:MFI327700 MPC327700:MPE327700 MYY327700:MZA327700 NIU327700:NIW327700 NSQ327700:NSS327700 OCM327700:OCO327700 OMI327700:OMK327700 OWE327700:OWG327700 PGA327700:PGC327700 PPW327700:PPY327700 PZS327700:PZU327700 QJO327700:QJQ327700 QTK327700:QTM327700 RDG327700:RDI327700 RNC327700:RNE327700 RWY327700:RXA327700 SGU327700:SGW327700 SQQ327700:SQS327700 TAM327700:TAO327700 TKI327700:TKK327700 TUE327700:TUG327700 UEA327700:UEC327700 UNW327700:UNY327700 UXS327700:UXU327700 VHO327700:VHQ327700 VRK327700:VRM327700 WBG327700:WBI327700 WLC327700:WLE327700 WUY327700:WVA327700 IM393236:IO393236 SI393236:SK393236 ACE393236:ACG393236 AMA393236:AMC393236 AVW393236:AVY393236 BFS393236:BFU393236 BPO393236:BPQ393236 BZK393236:BZM393236 CJG393236:CJI393236 CTC393236:CTE393236 DCY393236:DDA393236 DMU393236:DMW393236 DWQ393236:DWS393236 EGM393236:EGO393236 EQI393236:EQK393236 FAE393236:FAG393236 FKA393236:FKC393236 FTW393236:FTY393236 GDS393236:GDU393236 GNO393236:GNQ393236 GXK393236:GXM393236 HHG393236:HHI393236 HRC393236:HRE393236 IAY393236:IBA393236 IKU393236:IKW393236 IUQ393236:IUS393236 JEM393236:JEO393236 JOI393236:JOK393236 JYE393236:JYG393236 KIA393236:KIC393236 KRW393236:KRY393236 LBS393236:LBU393236 LLO393236:LLQ393236 LVK393236:LVM393236 MFG393236:MFI393236 MPC393236:MPE393236 MYY393236:MZA393236 NIU393236:NIW393236 NSQ393236:NSS393236 OCM393236:OCO393236 OMI393236:OMK393236 OWE393236:OWG393236 PGA393236:PGC393236 PPW393236:PPY393236 PZS393236:PZU393236 QJO393236:QJQ393236 QTK393236:QTM393236 RDG393236:RDI393236 RNC393236:RNE393236 RWY393236:RXA393236 SGU393236:SGW393236 SQQ393236:SQS393236 TAM393236:TAO393236 TKI393236:TKK393236 TUE393236:TUG393236 UEA393236:UEC393236 UNW393236:UNY393236 UXS393236:UXU393236 VHO393236:VHQ393236 VRK393236:VRM393236 WBG393236:WBI393236 WLC393236:WLE393236 WUY393236:WVA393236 IM458772:IO458772 SI458772:SK458772 ACE458772:ACG458772 AMA458772:AMC458772 AVW458772:AVY458772 BFS458772:BFU458772 BPO458772:BPQ458772 BZK458772:BZM458772 CJG458772:CJI458772 CTC458772:CTE458772 DCY458772:DDA458772 DMU458772:DMW458772 DWQ458772:DWS458772 EGM458772:EGO458772 EQI458772:EQK458772 FAE458772:FAG458772 FKA458772:FKC458772 FTW458772:FTY458772 GDS458772:GDU458772 GNO458772:GNQ458772 GXK458772:GXM458772 HHG458772:HHI458772 HRC458772:HRE458772 IAY458772:IBA458772 IKU458772:IKW458772 IUQ458772:IUS458772 JEM458772:JEO458772 JOI458772:JOK458772 JYE458772:JYG458772 KIA458772:KIC458772 KRW458772:KRY458772 LBS458772:LBU458772 LLO458772:LLQ458772 LVK458772:LVM458772 MFG458772:MFI458772 MPC458772:MPE458772 MYY458772:MZA458772 NIU458772:NIW458772 NSQ458772:NSS458772 OCM458772:OCO458772 OMI458772:OMK458772 OWE458772:OWG458772 PGA458772:PGC458772 PPW458772:PPY458772 PZS458772:PZU458772 QJO458772:QJQ458772 QTK458772:QTM458772 RDG458772:RDI458772 RNC458772:RNE458772 RWY458772:RXA458772 SGU458772:SGW458772 SQQ458772:SQS458772 TAM458772:TAO458772 TKI458772:TKK458772 TUE458772:TUG458772 UEA458772:UEC458772 UNW458772:UNY458772 UXS458772:UXU458772 VHO458772:VHQ458772 VRK458772:VRM458772 WBG458772:WBI458772 WLC458772:WLE458772 WUY458772:WVA458772 IM524308:IO524308 SI524308:SK524308 ACE524308:ACG524308 AMA524308:AMC524308 AVW524308:AVY524308 BFS524308:BFU524308 BPO524308:BPQ524308 BZK524308:BZM524308 CJG524308:CJI524308 CTC524308:CTE524308 DCY524308:DDA524308 DMU524308:DMW524308 DWQ524308:DWS524308 EGM524308:EGO524308 EQI524308:EQK524308 FAE524308:FAG524308 FKA524308:FKC524308 FTW524308:FTY524308 GDS524308:GDU524308 GNO524308:GNQ524308 GXK524308:GXM524308 HHG524308:HHI524308 HRC524308:HRE524308 IAY524308:IBA524308 IKU524308:IKW524308 IUQ524308:IUS524308 JEM524308:JEO524308 JOI524308:JOK524308 JYE524308:JYG524308 KIA524308:KIC524308 KRW524308:KRY524308 LBS524308:LBU524308 LLO524308:LLQ524308 LVK524308:LVM524308 MFG524308:MFI524308 MPC524308:MPE524308 MYY524308:MZA524308 NIU524308:NIW524308 NSQ524308:NSS524308 OCM524308:OCO524308 OMI524308:OMK524308 OWE524308:OWG524308 PGA524308:PGC524308 PPW524308:PPY524308 PZS524308:PZU524308 QJO524308:QJQ524308 QTK524308:QTM524308 RDG524308:RDI524308 RNC524308:RNE524308 RWY524308:RXA524308 SGU524308:SGW524308 SQQ524308:SQS524308 TAM524308:TAO524308 TKI524308:TKK524308 TUE524308:TUG524308 UEA524308:UEC524308 UNW524308:UNY524308 UXS524308:UXU524308 VHO524308:VHQ524308 VRK524308:VRM524308 WBG524308:WBI524308 WLC524308:WLE524308 WUY524308:WVA524308 IM589844:IO589844 SI589844:SK589844 ACE589844:ACG589844 AMA589844:AMC589844 AVW589844:AVY589844 BFS589844:BFU589844 BPO589844:BPQ589844 BZK589844:BZM589844 CJG589844:CJI589844 CTC589844:CTE589844 DCY589844:DDA589844 DMU589844:DMW589844 DWQ589844:DWS589844 EGM589844:EGO589844 EQI589844:EQK589844 FAE589844:FAG589844 FKA589844:FKC589844 FTW589844:FTY589844 GDS589844:GDU589844 GNO589844:GNQ589844 GXK589844:GXM589844 HHG589844:HHI589844 HRC589844:HRE589844 IAY589844:IBA589844 IKU589844:IKW589844 IUQ589844:IUS589844 JEM589844:JEO589844 JOI589844:JOK589844 JYE589844:JYG589844 KIA589844:KIC589844 KRW589844:KRY589844 LBS589844:LBU589844 LLO589844:LLQ589844 LVK589844:LVM589844 MFG589844:MFI589844 MPC589844:MPE589844 MYY589844:MZA589844 NIU589844:NIW589844 NSQ589844:NSS589844 OCM589844:OCO589844 OMI589844:OMK589844 OWE589844:OWG589844 PGA589844:PGC589844 PPW589844:PPY589844 PZS589844:PZU589844 QJO589844:QJQ589844 QTK589844:QTM589844 RDG589844:RDI589844 RNC589844:RNE589844 RWY589844:RXA589844 SGU589844:SGW589844 SQQ589844:SQS589844 TAM589844:TAO589844 TKI589844:TKK589844 TUE589844:TUG589844 UEA589844:UEC589844 UNW589844:UNY589844 UXS589844:UXU589844 VHO589844:VHQ589844 VRK589844:VRM589844 WBG589844:WBI589844 WLC589844:WLE589844 WUY589844:WVA589844 IM655380:IO655380 SI655380:SK655380 ACE655380:ACG655380 AMA655380:AMC655380 AVW655380:AVY655380 BFS655380:BFU655380 BPO655380:BPQ655380 BZK655380:BZM655380 CJG655380:CJI655380 CTC655380:CTE655380 DCY655380:DDA655380 DMU655380:DMW655380 DWQ655380:DWS655380 EGM655380:EGO655380 EQI655380:EQK655380 FAE655380:FAG655380 FKA655380:FKC655380 FTW655380:FTY655380 GDS655380:GDU655380 GNO655380:GNQ655380 GXK655380:GXM655380 HHG655380:HHI655380 HRC655380:HRE655380 IAY655380:IBA655380 IKU655380:IKW655380 IUQ655380:IUS655380 JEM655380:JEO655380 JOI655380:JOK655380 JYE655380:JYG655380 KIA655380:KIC655380 KRW655380:KRY655380 LBS655380:LBU655380 LLO655380:LLQ655380 LVK655380:LVM655380 MFG655380:MFI655380 MPC655380:MPE655380 MYY655380:MZA655380 NIU655380:NIW655380 NSQ655380:NSS655380 OCM655380:OCO655380 OMI655380:OMK655380 OWE655380:OWG655380 PGA655380:PGC655380 PPW655380:PPY655380 PZS655380:PZU655380 QJO655380:QJQ655380 QTK655380:QTM655380 RDG655380:RDI655380 RNC655380:RNE655380 RWY655380:RXA655380 SGU655380:SGW655380 SQQ655380:SQS655380 TAM655380:TAO655380 TKI655380:TKK655380 TUE655380:TUG655380 UEA655380:UEC655380 UNW655380:UNY655380 UXS655380:UXU655380 VHO655380:VHQ655380 VRK655380:VRM655380 WBG655380:WBI655380 WLC655380:WLE655380 WUY655380:WVA655380 IM720916:IO720916 SI720916:SK720916 ACE720916:ACG720916 AMA720916:AMC720916 AVW720916:AVY720916 BFS720916:BFU720916 BPO720916:BPQ720916 BZK720916:BZM720916 CJG720916:CJI720916 CTC720916:CTE720916 DCY720916:DDA720916 DMU720916:DMW720916 DWQ720916:DWS720916 EGM720916:EGO720916 EQI720916:EQK720916 FAE720916:FAG720916 FKA720916:FKC720916 FTW720916:FTY720916 GDS720916:GDU720916 GNO720916:GNQ720916 GXK720916:GXM720916 HHG720916:HHI720916 HRC720916:HRE720916 IAY720916:IBA720916 IKU720916:IKW720916 IUQ720916:IUS720916 JEM720916:JEO720916 JOI720916:JOK720916 JYE720916:JYG720916 KIA720916:KIC720916 KRW720916:KRY720916 LBS720916:LBU720916 LLO720916:LLQ720916 LVK720916:LVM720916 MFG720916:MFI720916 MPC720916:MPE720916 MYY720916:MZA720916 NIU720916:NIW720916 NSQ720916:NSS720916 OCM720916:OCO720916 OMI720916:OMK720916 OWE720916:OWG720916 PGA720916:PGC720916 PPW720916:PPY720916 PZS720916:PZU720916 QJO720916:QJQ720916 QTK720916:QTM720916 RDG720916:RDI720916 RNC720916:RNE720916 RWY720916:RXA720916 SGU720916:SGW720916 SQQ720916:SQS720916 TAM720916:TAO720916 TKI720916:TKK720916 TUE720916:TUG720916 UEA720916:UEC720916 UNW720916:UNY720916 UXS720916:UXU720916 VHO720916:VHQ720916 VRK720916:VRM720916 WBG720916:WBI720916 WLC720916:WLE720916 WUY720916:WVA720916 IM786452:IO786452 SI786452:SK786452 ACE786452:ACG786452 AMA786452:AMC786452 AVW786452:AVY786452 BFS786452:BFU786452 BPO786452:BPQ786452 BZK786452:BZM786452 CJG786452:CJI786452 CTC786452:CTE786452 DCY786452:DDA786452 DMU786452:DMW786452 DWQ786452:DWS786452 EGM786452:EGO786452 EQI786452:EQK786452 FAE786452:FAG786452 FKA786452:FKC786452 FTW786452:FTY786452 GDS786452:GDU786452 GNO786452:GNQ786452 GXK786452:GXM786452 HHG786452:HHI786452 HRC786452:HRE786452 IAY786452:IBA786452 IKU786452:IKW786452 IUQ786452:IUS786452 JEM786452:JEO786452 JOI786452:JOK786452 JYE786452:JYG786452 KIA786452:KIC786452 KRW786452:KRY786452 LBS786452:LBU786452 LLO786452:LLQ786452 LVK786452:LVM786452 MFG786452:MFI786452 MPC786452:MPE786452 MYY786452:MZA786452 NIU786452:NIW786452 NSQ786452:NSS786452 OCM786452:OCO786452 OMI786452:OMK786452 OWE786452:OWG786452 PGA786452:PGC786452 PPW786452:PPY786452 PZS786452:PZU786452 QJO786452:QJQ786452 QTK786452:QTM786452 RDG786452:RDI786452 RNC786452:RNE786452 RWY786452:RXA786452 SGU786452:SGW786452 SQQ786452:SQS786452 TAM786452:TAO786452 TKI786452:TKK786452 TUE786452:TUG786452 UEA786452:UEC786452 UNW786452:UNY786452 UXS786452:UXU786452 VHO786452:VHQ786452 VRK786452:VRM786452 WBG786452:WBI786452 WLC786452:WLE786452 WUY786452:WVA786452 IM851988:IO851988 SI851988:SK851988 ACE851988:ACG851988 AMA851988:AMC851988 AVW851988:AVY851988 BFS851988:BFU851988 BPO851988:BPQ851988 BZK851988:BZM851988 CJG851988:CJI851988 CTC851988:CTE851988 DCY851988:DDA851988 DMU851988:DMW851988 DWQ851988:DWS851988 EGM851988:EGO851988 EQI851988:EQK851988 FAE851988:FAG851988 FKA851988:FKC851988 FTW851988:FTY851988 GDS851988:GDU851988 GNO851988:GNQ851988 GXK851988:GXM851988 HHG851988:HHI851988 HRC851988:HRE851988 IAY851988:IBA851988 IKU851988:IKW851988 IUQ851988:IUS851988 JEM851988:JEO851988 JOI851988:JOK851988 JYE851988:JYG851988 KIA851988:KIC851988 KRW851988:KRY851988 LBS851988:LBU851988 LLO851988:LLQ851988 LVK851988:LVM851988 MFG851988:MFI851988 MPC851988:MPE851988 MYY851988:MZA851988 NIU851988:NIW851988 NSQ851988:NSS851988 OCM851988:OCO851988 OMI851988:OMK851988 OWE851988:OWG851988 PGA851988:PGC851988 PPW851988:PPY851988 PZS851988:PZU851988 QJO851988:QJQ851988 QTK851988:QTM851988 RDG851988:RDI851988 RNC851988:RNE851988 RWY851988:RXA851988 SGU851988:SGW851988 SQQ851988:SQS851988 TAM851988:TAO851988 TKI851988:TKK851988 TUE851988:TUG851988 UEA851988:UEC851988 UNW851988:UNY851988 UXS851988:UXU851988 VHO851988:VHQ851988 VRK851988:VRM851988 WBG851988:WBI851988 WLC851988:WLE851988 WUY851988:WVA851988 IM917524:IO917524 SI917524:SK917524 ACE917524:ACG917524 AMA917524:AMC917524 AVW917524:AVY917524 BFS917524:BFU917524 BPO917524:BPQ917524 BZK917524:BZM917524 CJG917524:CJI917524 CTC917524:CTE917524 DCY917524:DDA917524 DMU917524:DMW917524 DWQ917524:DWS917524 EGM917524:EGO917524 EQI917524:EQK917524 FAE917524:FAG917524 FKA917524:FKC917524 FTW917524:FTY917524 GDS917524:GDU917524 GNO917524:GNQ917524 GXK917524:GXM917524 HHG917524:HHI917524 HRC917524:HRE917524 IAY917524:IBA917524 IKU917524:IKW917524 IUQ917524:IUS917524 JEM917524:JEO917524 JOI917524:JOK917524 JYE917524:JYG917524 KIA917524:KIC917524 KRW917524:KRY917524 LBS917524:LBU917524 LLO917524:LLQ917524 LVK917524:LVM917524 MFG917524:MFI917524 MPC917524:MPE917524 MYY917524:MZA917524 NIU917524:NIW917524 NSQ917524:NSS917524 OCM917524:OCO917524 OMI917524:OMK917524 OWE917524:OWG917524 PGA917524:PGC917524 PPW917524:PPY917524 PZS917524:PZU917524 QJO917524:QJQ917524 QTK917524:QTM917524 RDG917524:RDI917524 RNC917524:RNE917524 RWY917524:RXA917524 SGU917524:SGW917524 SQQ917524:SQS917524 TAM917524:TAO917524 TKI917524:TKK917524 TUE917524:TUG917524 UEA917524:UEC917524 UNW917524:UNY917524 UXS917524:UXU917524 VHO917524:VHQ917524 VRK917524:VRM917524 WBG917524:WBI917524 WLC917524:WLE917524 WUY917524:WVA917524 IM983060:IO983060 SI983060:SK983060 ACE983060:ACG983060 AMA983060:AMC983060 AVW983060:AVY983060 BFS983060:BFU983060 BPO983060:BPQ983060 BZK983060:BZM983060 CJG983060:CJI983060 CTC983060:CTE983060 DCY983060:DDA983060 DMU983060:DMW983060 DWQ983060:DWS983060 EGM983060:EGO983060 EQI983060:EQK983060 FAE983060:FAG983060 FKA983060:FKC983060 FTW983060:FTY983060 GDS983060:GDU983060 GNO983060:GNQ983060 GXK983060:GXM983060 HHG983060:HHI983060 HRC983060:HRE983060 IAY983060:IBA983060 IKU983060:IKW983060 IUQ983060:IUS983060 JEM983060:JEO983060 JOI983060:JOK983060 JYE983060:JYG983060 KIA983060:KIC983060 KRW983060:KRY983060 LBS983060:LBU983060 LLO983060:LLQ983060 LVK983060:LVM983060 MFG983060:MFI983060 MPC983060:MPE983060 MYY983060:MZA983060 NIU983060:NIW983060 NSQ983060:NSS983060 OCM983060:OCO983060 OMI983060:OMK983060 OWE983060:OWG983060 PGA983060:PGC983060 PPW983060:PPY983060 PZS983060:PZU983060 QJO983060:QJQ983060 QTK983060:QTM983060 RDG983060:RDI983060 RNC983060:RNE983060 RWY983060:RXA983060 SGU983060:SGW983060 SQQ983060:SQS983060 TAM983060:TAO983060 TKI983060:TKK983060 TUE983060:TUG983060 UEA983060:UEC983060 UNW983060:UNY983060 UXS983060:UXU983060 VHO983060:VHQ983060 VRK983060:VRM983060 WBG983060:WBI983060 WLC983060:WLE983060 WUY983060:WVA983060 IR65554:IT65555 SN65554:SP65555 ACJ65554:ACL65555 AMF65554:AMH65555 AWB65554:AWD65555 BFX65554:BFZ65555 BPT65554:BPV65555 BZP65554:BZR65555 CJL65554:CJN65555 CTH65554:CTJ65555 DDD65554:DDF65555 DMZ65554:DNB65555 DWV65554:DWX65555 EGR65554:EGT65555 EQN65554:EQP65555 FAJ65554:FAL65555 FKF65554:FKH65555 FUB65554:FUD65555 GDX65554:GDZ65555 GNT65554:GNV65555 GXP65554:GXR65555 HHL65554:HHN65555 HRH65554:HRJ65555 IBD65554:IBF65555 IKZ65554:ILB65555 IUV65554:IUX65555 JER65554:JET65555 JON65554:JOP65555 JYJ65554:JYL65555 KIF65554:KIH65555 KSB65554:KSD65555 LBX65554:LBZ65555 LLT65554:LLV65555 LVP65554:LVR65555 MFL65554:MFN65555 MPH65554:MPJ65555 MZD65554:MZF65555 NIZ65554:NJB65555 NSV65554:NSX65555 OCR65554:OCT65555 OMN65554:OMP65555 OWJ65554:OWL65555 PGF65554:PGH65555 PQB65554:PQD65555 PZX65554:PZZ65555 QJT65554:QJV65555 QTP65554:QTR65555 RDL65554:RDN65555 RNH65554:RNJ65555 RXD65554:RXF65555 SGZ65554:SHB65555 SQV65554:SQX65555 TAR65554:TAT65555 TKN65554:TKP65555 TUJ65554:TUL65555 UEF65554:UEH65555 UOB65554:UOD65555 UXX65554:UXZ65555 VHT65554:VHV65555 VRP65554:VRR65555 WBL65554:WBN65555 WLH65554:WLJ65555 WVD65554:WVF65555 IR131090:IT131091 SN131090:SP131091 ACJ131090:ACL131091 AMF131090:AMH131091 AWB131090:AWD131091 BFX131090:BFZ131091 BPT131090:BPV131091 BZP131090:BZR131091 CJL131090:CJN131091 CTH131090:CTJ131091 DDD131090:DDF131091 DMZ131090:DNB131091 DWV131090:DWX131091 EGR131090:EGT131091 EQN131090:EQP131091 FAJ131090:FAL131091 FKF131090:FKH131091 FUB131090:FUD131091 GDX131090:GDZ131091 GNT131090:GNV131091 GXP131090:GXR131091 HHL131090:HHN131091 HRH131090:HRJ131091 IBD131090:IBF131091 IKZ131090:ILB131091 IUV131090:IUX131091 JER131090:JET131091 JON131090:JOP131091 JYJ131090:JYL131091 KIF131090:KIH131091 KSB131090:KSD131091 LBX131090:LBZ131091 LLT131090:LLV131091 LVP131090:LVR131091 MFL131090:MFN131091 MPH131090:MPJ131091 MZD131090:MZF131091 NIZ131090:NJB131091 NSV131090:NSX131091 OCR131090:OCT131091 OMN131090:OMP131091 OWJ131090:OWL131091 PGF131090:PGH131091 PQB131090:PQD131091 PZX131090:PZZ131091 QJT131090:QJV131091 QTP131090:QTR131091 RDL131090:RDN131091 RNH131090:RNJ131091 RXD131090:RXF131091 SGZ131090:SHB131091 SQV131090:SQX131091 TAR131090:TAT131091 TKN131090:TKP131091 TUJ131090:TUL131091 UEF131090:UEH131091 UOB131090:UOD131091 UXX131090:UXZ131091 VHT131090:VHV131091 VRP131090:VRR131091 WBL131090:WBN131091 WLH131090:WLJ131091 WVD131090:WVF131091 IR196626:IT196627 SN196626:SP196627 ACJ196626:ACL196627 AMF196626:AMH196627 AWB196626:AWD196627 BFX196626:BFZ196627 BPT196626:BPV196627 BZP196626:BZR196627 CJL196626:CJN196627 CTH196626:CTJ196627 DDD196626:DDF196627 DMZ196626:DNB196627 DWV196626:DWX196627 EGR196626:EGT196627 EQN196626:EQP196627 FAJ196626:FAL196627 FKF196626:FKH196627 FUB196626:FUD196627 GDX196626:GDZ196627 GNT196626:GNV196627 GXP196626:GXR196627 HHL196626:HHN196627 HRH196626:HRJ196627 IBD196626:IBF196627 IKZ196626:ILB196627 IUV196626:IUX196627 JER196626:JET196627 JON196626:JOP196627 JYJ196626:JYL196627 KIF196626:KIH196627 KSB196626:KSD196627 LBX196626:LBZ196627 LLT196626:LLV196627 LVP196626:LVR196627 MFL196626:MFN196627 MPH196626:MPJ196627 MZD196626:MZF196627 NIZ196626:NJB196627 NSV196626:NSX196627 OCR196626:OCT196627 OMN196626:OMP196627 OWJ196626:OWL196627 PGF196626:PGH196627 PQB196626:PQD196627 PZX196626:PZZ196627 QJT196626:QJV196627 QTP196626:QTR196627 RDL196626:RDN196627 RNH196626:RNJ196627 RXD196626:RXF196627 SGZ196626:SHB196627 SQV196626:SQX196627 TAR196626:TAT196627 TKN196626:TKP196627 TUJ196626:TUL196627 UEF196626:UEH196627 UOB196626:UOD196627 UXX196626:UXZ196627 VHT196626:VHV196627 VRP196626:VRR196627 WBL196626:WBN196627 WLH196626:WLJ196627 WVD196626:WVF196627 IR262162:IT262163 SN262162:SP262163 ACJ262162:ACL262163 AMF262162:AMH262163 AWB262162:AWD262163 BFX262162:BFZ262163 BPT262162:BPV262163 BZP262162:BZR262163 CJL262162:CJN262163 CTH262162:CTJ262163 DDD262162:DDF262163 DMZ262162:DNB262163 DWV262162:DWX262163 EGR262162:EGT262163 EQN262162:EQP262163 FAJ262162:FAL262163 FKF262162:FKH262163 FUB262162:FUD262163 GDX262162:GDZ262163 GNT262162:GNV262163 GXP262162:GXR262163 HHL262162:HHN262163 HRH262162:HRJ262163 IBD262162:IBF262163 IKZ262162:ILB262163 IUV262162:IUX262163 JER262162:JET262163 JON262162:JOP262163 JYJ262162:JYL262163 KIF262162:KIH262163 KSB262162:KSD262163 LBX262162:LBZ262163 LLT262162:LLV262163 LVP262162:LVR262163 MFL262162:MFN262163 MPH262162:MPJ262163 MZD262162:MZF262163 NIZ262162:NJB262163 NSV262162:NSX262163 OCR262162:OCT262163 OMN262162:OMP262163 OWJ262162:OWL262163 PGF262162:PGH262163 PQB262162:PQD262163 PZX262162:PZZ262163 QJT262162:QJV262163 QTP262162:QTR262163 RDL262162:RDN262163 RNH262162:RNJ262163 RXD262162:RXF262163 SGZ262162:SHB262163 SQV262162:SQX262163 TAR262162:TAT262163 TKN262162:TKP262163 TUJ262162:TUL262163 UEF262162:UEH262163 UOB262162:UOD262163 UXX262162:UXZ262163 VHT262162:VHV262163 VRP262162:VRR262163 WBL262162:WBN262163 WLH262162:WLJ262163 WVD262162:WVF262163 IR327698:IT327699 SN327698:SP327699 ACJ327698:ACL327699 AMF327698:AMH327699 AWB327698:AWD327699 BFX327698:BFZ327699 BPT327698:BPV327699 BZP327698:BZR327699 CJL327698:CJN327699 CTH327698:CTJ327699 DDD327698:DDF327699 DMZ327698:DNB327699 DWV327698:DWX327699 EGR327698:EGT327699 EQN327698:EQP327699 FAJ327698:FAL327699 FKF327698:FKH327699 FUB327698:FUD327699 GDX327698:GDZ327699 GNT327698:GNV327699 GXP327698:GXR327699 HHL327698:HHN327699 HRH327698:HRJ327699 IBD327698:IBF327699 IKZ327698:ILB327699 IUV327698:IUX327699 JER327698:JET327699 JON327698:JOP327699 JYJ327698:JYL327699 KIF327698:KIH327699 KSB327698:KSD327699 LBX327698:LBZ327699 LLT327698:LLV327699 LVP327698:LVR327699 MFL327698:MFN327699 MPH327698:MPJ327699 MZD327698:MZF327699 NIZ327698:NJB327699 NSV327698:NSX327699 OCR327698:OCT327699 OMN327698:OMP327699 OWJ327698:OWL327699 PGF327698:PGH327699 PQB327698:PQD327699 PZX327698:PZZ327699 QJT327698:QJV327699 QTP327698:QTR327699 RDL327698:RDN327699 RNH327698:RNJ327699 RXD327698:RXF327699 SGZ327698:SHB327699 SQV327698:SQX327699 TAR327698:TAT327699 TKN327698:TKP327699 TUJ327698:TUL327699 UEF327698:UEH327699 UOB327698:UOD327699 UXX327698:UXZ327699 VHT327698:VHV327699 VRP327698:VRR327699 WBL327698:WBN327699 WLH327698:WLJ327699 WVD327698:WVF327699 IR393234:IT393235 SN393234:SP393235 ACJ393234:ACL393235 AMF393234:AMH393235 AWB393234:AWD393235 BFX393234:BFZ393235 BPT393234:BPV393235 BZP393234:BZR393235 CJL393234:CJN393235 CTH393234:CTJ393235 DDD393234:DDF393235 DMZ393234:DNB393235 DWV393234:DWX393235 EGR393234:EGT393235 EQN393234:EQP393235 FAJ393234:FAL393235 FKF393234:FKH393235 FUB393234:FUD393235 GDX393234:GDZ393235 GNT393234:GNV393235 GXP393234:GXR393235 HHL393234:HHN393235 HRH393234:HRJ393235 IBD393234:IBF393235 IKZ393234:ILB393235 IUV393234:IUX393235 JER393234:JET393235 JON393234:JOP393235 JYJ393234:JYL393235 KIF393234:KIH393235 KSB393234:KSD393235 LBX393234:LBZ393235 LLT393234:LLV393235 LVP393234:LVR393235 MFL393234:MFN393235 MPH393234:MPJ393235 MZD393234:MZF393235 NIZ393234:NJB393235 NSV393234:NSX393235 OCR393234:OCT393235 OMN393234:OMP393235 OWJ393234:OWL393235 PGF393234:PGH393235 PQB393234:PQD393235 PZX393234:PZZ393235 QJT393234:QJV393235 QTP393234:QTR393235 RDL393234:RDN393235 RNH393234:RNJ393235 RXD393234:RXF393235 SGZ393234:SHB393235 SQV393234:SQX393235 TAR393234:TAT393235 TKN393234:TKP393235 TUJ393234:TUL393235 UEF393234:UEH393235 UOB393234:UOD393235 UXX393234:UXZ393235 VHT393234:VHV393235 VRP393234:VRR393235 WBL393234:WBN393235 WLH393234:WLJ393235 WVD393234:WVF393235 IR458770:IT458771 SN458770:SP458771 ACJ458770:ACL458771 AMF458770:AMH458771 AWB458770:AWD458771 BFX458770:BFZ458771 BPT458770:BPV458771 BZP458770:BZR458771 CJL458770:CJN458771 CTH458770:CTJ458771 DDD458770:DDF458771 DMZ458770:DNB458771 DWV458770:DWX458771 EGR458770:EGT458771 EQN458770:EQP458771 FAJ458770:FAL458771 FKF458770:FKH458771 FUB458770:FUD458771 GDX458770:GDZ458771 GNT458770:GNV458771 GXP458770:GXR458771 HHL458770:HHN458771 HRH458770:HRJ458771 IBD458770:IBF458771 IKZ458770:ILB458771 IUV458770:IUX458771 JER458770:JET458771 JON458770:JOP458771 JYJ458770:JYL458771 KIF458770:KIH458771 KSB458770:KSD458771 LBX458770:LBZ458771 LLT458770:LLV458771 LVP458770:LVR458771 MFL458770:MFN458771 MPH458770:MPJ458771 MZD458770:MZF458771 NIZ458770:NJB458771 NSV458770:NSX458771 OCR458770:OCT458771 OMN458770:OMP458771 OWJ458770:OWL458771 PGF458770:PGH458771 PQB458770:PQD458771 PZX458770:PZZ458771 QJT458770:QJV458771 QTP458770:QTR458771 RDL458770:RDN458771 RNH458770:RNJ458771 RXD458770:RXF458771 SGZ458770:SHB458771 SQV458770:SQX458771 TAR458770:TAT458771 TKN458770:TKP458771 TUJ458770:TUL458771 UEF458770:UEH458771 UOB458770:UOD458771 UXX458770:UXZ458771 VHT458770:VHV458771 VRP458770:VRR458771 WBL458770:WBN458771 WLH458770:WLJ458771 WVD458770:WVF458771 IR524306:IT524307 SN524306:SP524307 ACJ524306:ACL524307 AMF524306:AMH524307 AWB524306:AWD524307 BFX524306:BFZ524307 BPT524306:BPV524307 BZP524306:BZR524307 CJL524306:CJN524307 CTH524306:CTJ524307 DDD524306:DDF524307 DMZ524306:DNB524307 DWV524306:DWX524307 EGR524306:EGT524307 EQN524306:EQP524307 FAJ524306:FAL524307 FKF524306:FKH524307 FUB524306:FUD524307 GDX524306:GDZ524307 GNT524306:GNV524307 GXP524306:GXR524307 HHL524306:HHN524307 HRH524306:HRJ524307 IBD524306:IBF524307 IKZ524306:ILB524307 IUV524306:IUX524307 JER524306:JET524307 JON524306:JOP524307 JYJ524306:JYL524307 KIF524306:KIH524307 KSB524306:KSD524307 LBX524306:LBZ524307 LLT524306:LLV524307 LVP524306:LVR524307 MFL524306:MFN524307 MPH524306:MPJ524307 MZD524306:MZF524307 NIZ524306:NJB524307 NSV524306:NSX524307 OCR524306:OCT524307 OMN524306:OMP524307 OWJ524306:OWL524307 PGF524306:PGH524307 PQB524306:PQD524307 PZX524306:PZZ524307 QJT524306:QJV524307 QTP524306:QTR524307 RDL524306:RDN524307 RNH524306:RNJ524307 RXD524306:RXF524307 SGZ524306:SHB524307 SQV524306:SQX524307 TAR524306:TAT524307 TKN524306:TKP524307 TUJ524306:TUL524307 UEF524306:UEH524307 UOB524306:UOD524307 UXX524306:UXZ524307 VHT524306:VHV524307 VRP524306:VRR524307 WBL524306:WBN524307 WLH524306:WLJ524307 WVD524306:WVF524307 IR589842:IT589843 SN589842:SP589843 ACJ589842:ACL589843 AMF589842:AMH589843 AWB589842:AWD589843 BFX589842:BFZ589843 BPT589842:BPV589843 BZP589842:BZR589843 CJL589842:CJN589843 CTH589842:CTJ589843 DDD589842:DDF589843 DMZ589842:DNB589843 DWV589842:DWX589843 EGR589842:EGT589843 EQN589842:EQP589843 FAJ589842:FAL589843 FKF589842:FKH589843 FUB589842:FUD589843 GDX589842:GDZ589843 GNT589842:GNV589843 GXP589842:GXR589843 HHL589842:HHN589843 HRH589842:HRJ589843 IBD589842:IBF589843 IKZ589842:ILB589843 IUV589842:IUX589843 JER589842:JET589843 JON589842:JOP589843 JYJ589842:JYL589843 KIF589842:KIH589843 KSB589842:KSD589843 LBX589842:LBZ589843 LLT589842:LLV589843 LVP589842:LVR589843 MFL589842:MFN589843 MPH589842:MPJ589843 MZD589842:MZF589843 NIZ589842:NJB589843 NSV589842:NSX589843 OCR589842:OCT589843 OMN589842:OMP589843 OWJ589842:OWL589843 PGF589842:PGH589843 PQB589842:PQD589843 PZX589842:PZZ589843 QJT589842:QJV589843 QTP589842:QTR589843 RDL589842:RDN589843 RNH589842:RNJ589843 RXD589842:RXF589843 SGZ589842:SHB589843 SQV589842:SQX589843 TAR589842:TAT589843 TKN589842:TKP589843 TUJ589842:TUL589843 UEF589842:UEH589843 UOB589842:UOD589843 UXX589842:UXZ589843 VHT589842:VHV589843 VRP589842:VRR589843 WBL589842:WBN589843 WLH589842:WLJ589843 WVD589842:WVF589843 IR655378:IT655379 SN655378:SP655379 ACJ655378:ACL655379 AMF655378:AMH655379 AWB655378:AWD655379 BFX655378:BFZ655379 BPT655378:BPV655379 BZP655378:BZR655379 CJL655378:CJN655379 CTH655378:CTJ655379 DDD655378:DDF655379 DMZ655378:DNB655379 DWV655378:DWX655379 EGR655378:EGT655379 EQN655378:EQP655379 FAJ655378:FAL655379 FKF655378:FKH655379 FUB655378:FUD655379 GDX655378:GDZ655379 GNT655378:GNV655379 GXP655378:GXR655379 HHL655378:HHN655379 HRH655378:HRJ655379 IBD655378:IBF655379 IKZ655378:ILB655379 IUV655378:IUX655379 JER655378:JET655379 JON655378:JOP655379 JYJ655378:JYL655379 KIF655378:KIH655379 KSB655378:KSD655379 LBX655378:LBZ655379 LLT655378:LLV655379 LVP655378:LVR655379 MFL655378:MFN655379 MPH655378:MPJ655379 MZD655378:MZF655379 NIZ655378:NJB655379 NSV655378:NSX655379 OCR655378:OCT655379 OMN655378:OMP655379 OWJ655378:OWL655379 PGF655378:PGH655379 PQB655378:PQD655379 PZX655378:PZZ655379 QJT655378:QJV655379 QTP655378:QTR655379 RDL655378:RDN655379 RNH655378:RNJ655379 RXD655378:RXF655379 SGZ655378:SHB655379 SQV655378:SQX655379 TAR655378:TAT655379 TKN655378:TKP655379 TUJ655378:TUL655379 UEF655378:UEH655379 UOB655378:UOD655379 UXX655378:UXZ655379 VHT655378:VHV655379 VRP655378:VRR655379 WBL655378:WBN655379 WLH655378:WLJ655379 WVD655378:WVF655379 IR720914:IT720915 SN720914:SP720915 ACJ720914:ACL720915 AMF720914:AMH720915 AWB720914:AWD720915 BFX720914:BFZ720915 BPT720914:BPV720915 BZP720914:BZR720915 CJL720914:CJN720915 CTH720914:CTJ720915 DDD720914:DDF720915 DMZ720914:DNB720915 DWV720914:DWX720915 EGR720914:EGT720915 EQN720914:EQP720915 FAJ720914:FAL720915 FKF720914:FKH720915 FUB720914:FUD720915 GDX720914:GDZ720915 GNT720914:GNV720915 GXP720914:GXR720915 HHL720914:HHN720915 HRH720914:HRJ720915 IBD720914:IBF720915 IKZ720914:ILB720915 IUV720914:IUX720915 JER720914:JET720915 JON720914:JOP720915 JYJ720914:JYL720915 KIF720914:KIH720915 KSB720914:KSD720915 LBX720914:LBZ720915 LLT720914:LLV720915 LVP720914:LVR720915 MFL720914:MFN720915 MPH720914:MPJ720915 MZD720914:MZF720915 NIZ720914:NJB720915 NSV720914:NSX720915 OCR720914:OCT720915 OMN720914:OMP720915 OWJ720914:OWL720915 PGF720914:PGH720915 PQB720914:PQD720915 PZX720914:PZZ720915 QJT720914:QJV720915 QTP720914:QTR720915 RDL720914:RDN720915 RNH720914:RNJ720915 RXD720914:RXF720915 SGZ720914:SHB720915 SQV720914:SQX720915 TAR720914:TAT720915 TKN720914:TKP720915 TUJ720914:TUL720915 UEF720914:UEH720915 UOB720914:UOD720915 UXX720914:UXZ720915 VHT720914:VHV720915 VRP720914:VRR720915 WBL720914:WBN720915 WLH720914:WLJ720915 WVD720914:WVF720915 IR786450:IT786451 SN786450:SP786451 ACJ786450:ACL786451 AMF786450:AMH786451 AWB786450:AWD786451 BFX786450:BFZ786451 BPT786450:BPV786451 BZP786450:BZR786451 CJL786450:CJN786451 CTH786450:CTJ786451 DDD786450:DDF786451 DMZ786450:DNB786451 DWV786450:DWX786451 EGR786450:EGT786451 EQN786450:EQP786451 FAJ786450:FAL786451 FKF786450:FKH786451 FUB786450:FUD786451 GDX786450:GDZ786451 GNT786450:GNV786451 GXP786450:GXR786451 HHL786450:HHN786451 HRH786450:HRJ786451 IBD786450:IBF786451 IKZ786450:ILB786451 IUV786450:IUX786451 JER786450:JET786451 JON786450:JOP786451 JYJ786450:JYL786451 KIF786450:KIH786451 KSB786450:KSD786451 LBX786450:LBZ786451 LLT786450:LLV786451 LVP786450:LVR786451 MFL786450:MFN786451 MPH786450:MPJ786451 MZD786450:MZF786451 NIZ786450:NJB786451 NSV786450:NSX786451 OCR786450:OCT786451 OMN786450:OMP786451 OWJ786450:OWL786451 PGF786450:PGH786451 PQB786450:PQD786451 PZX786450:PZZ786451 QJT786450:QJV786451 QTP786450:QTR786451 RDL786450:RDN786451 RNH786450:RNJ786451 RXD786450:RXF786451 SGZ786450:SHB786451 SQV786450:SQX786451 TAR786450:TAT786451 TKN786450:TKP786451 TUJ786450:TUL786451 UEF786450:UEH786451 UOB786450:UOD786451 UXX786450:UXZ786451 VHT786450:VHV786451 VRP786450:VRR786451 WBL786450:WBN786451 WLH786450:WLJ786451 WVD786450:WVF786451 IR851986:IT851987 SN851986:SP851987 ACJ851986:ACL851987 AMF851986:AMH851987 AWB851986:AWD851987 BFX851986:BFZ851987 BPT851986:BPV851987 BZP851986:BZR851987 CJL851986:CJN851987 CTH851986:CTJ851987 DDD851986:DDF851987 DMZ851986:DNB851987 DWV851986:DWX851987 EGR851986:EGT851987 EQN851986:EQP851987 FAJ851986:FAL851987 FKF851986:FKH851987 FUB851986:FUD851987 GDX851986:GDZ851987 GNT851986:GNV851987 GXP851986:GXR851987 HHL851986:HHN851987 HRH851986:HRJ851987 IBD851986:IBF851987 IKZ851986:ILB851987 IUV851986:IUX851987 JER851986:JET851987 JON851986:JOP851987 JYJ851986:JYL851987 KIF851986:KIH851987 KSB851986:KSD851987 LBX851986:LBZ851987 LLT851986:LLV851987 LVP851986:LVR851987 MFL851986:MFN851987 MPH851986:MPJ851987 MZD851986:MZF851987 NIZ851986:NJB851987 NSV851986:NSX851987 OCR851986:OCT851987 OMN851986:OMP851987 OWJ851986:OWL851987 PGF851986:PGH851987 PQB851986:PQD851987 PZX851986:PZZ851987 QJT851986:QJV851987 QTP851986:QTR851987 RDL851986:RDN851987 RNH851986:RNJ851987 RXD851986:RXF851987 SGZ851986:SHB851987 SQV851986:SQX851987 TAR851986:TAT851987 TKN851986:TKP851987 TUJ851986:TUL851987 UEF851986:UEH851987 UOB851986:UOD851987 UXX851986:UXZ851987 VHT851986:VHV851987 VRP851986:VRR851987 WBL851986:WBN851987 WLH851986:WLJ851987 WVD851986:WVF851987 IR917522:IT917523 SN917522:SP917523 ACJ917522:ACL917523 AMF917522:AMH917523 AWB917522:AWD917523 BFX917522:BFZ917523 BPT917522:BPV917523 BZP917522:BZR917523 CJL917522:CJN917523 CTH917522:CTJ917523 DDD917522:DDF917523 DMZ917522:DNB917523 DWV917522:DWX917523 EGR917522:EGT917523 EQN917522:EQP917523 FAJ917522:FAL917523 FKF917522:FKH917523 FUB917522:FUD917523 GDX917522:GDZ917523 GNT917522:GNV917523 GXP917522:GXR917523 HHL917522:HHN917523 HRH917522:HRJ917523 IBD917522:IBF917523 IKZ917522:ILB917523 IUV917522:IUX917523 JER917522:JET917523 JON917522:JOP917523 JYJ917522:JYL917523 KIF917522:KIH917523 KSB917522:KSD917523 LBX917522:LBZ917523 LLT917522:LLV917523 LVP917522:LVR917523 MFL917522:MFN917523 MPH917522:MPJ917523 MZD917522:MZF917523 NIZ917522:NJB917523 NSV917522:NSX917523 OCR917522:OCT917523 OMN917522:OMP917523 OWJ917522:OWL917523 PGF917522:PGH917523 PQB917522:PQD917523 PZX917522:PZZ917523 QJT917522:QJV917523 QTP917522:QTR917523 RDL917522:RDN917523 RNH917522:RNJ917523 RXD917522:RXF917523 SGZ917522:SHB917523 SQV917522:SQX917523 TAR917522:TAT917523 TKN917522:TKP917523 TUJ917522:TUL917523 UEF917522:UEH917523 UOB917522:UOD917523 UXX917522:UXZ917523 VHT917522:VHV917523 VRP917522:VRR917523 WBL917522:WBN917523 WLH917522:WLJ917523 WVD917522:WVF917523 IR983058:IT983059 SN983058:SP983059 ACJ983058:ACL983059 AMF983058:AMH983059 AWB983058:AWD983059 BFX983058:BFZ983059 BPT983058:BPV983059 BZP983058:BZR983059 CJL983058:CJN983059 CTH983058:CTJ983059 DDD983058:DDF983059 DMZ983058:DNB983059 DWV983058:DWX983059 EGR983058:EGT983059 EQN983058:EQP983059 FAJ983058:FAL983059 FKF983058:FKH983059 FUB983058:FUD983059 GDX983058:GDZ983059 GNT983058:GNV983059 GXP983058:GXR983059 HHL983058:HHN983059 HRH983058:HRJ983059 IBD983058:IBF983059 IKZ983058:ILB983059 IUV983058:IUX983059 JER983058:JET983059 JON983058:JOP983059 JYJ983058:JYL983059 KIF983058:KIH983059 KSB983058:KSD983059 LBX983058:LBZ983059 LLT983058:LLV983059 LVP983058:LVR983059 MFL983058:MFN983059 MPH983058:MPJ983059 MZD983058:MZF983059 NIZ983058:NJB983059 NSV983058:NSX983059 OCR983058:OCT983059 OMN983058:OMP983059 OWJ983058:OWL983059 PGF983058:PGH983059 PQB983058:PQD983059 PZX983058:PZZ983059 QJT983058:QJV983059 QTP983058:QTR983059 RDL983058:RDN983059 RNH983058:RNJ983059 RXD983058:RXF983059 SGZ983058:SHB983059 SQV983058:SQX983059 TAR983058:TAT983059 TKN983058:TKP983059 TUJ983058:TUL983059 UEF983058:UEH983059 UOB983058:UOD983059 UXX983058:UXZ983059 VHT983058:VHV983059 VRP983058:VRR983059 WBL983058:WBN983059 WLH983058:WLJ983059 WVD983058:WVF983059 N65517 HX65517 RT65517 ABP65517 ALL65517 AVH65517 BFD65517 BOZ65517 BYV65517 CIR65517 CSN65517 DCJ65517 DMF65517 DWB65517 EFX65517 EPT65517 EZP65517 FJL65517 FTH65517 GDD65517 GMZ65517 GWV65517 HGR65517 HQN65517 IAJ65517 IKF65517 IUB65517 JDX65517 JNT65517 JXP65517 KHL65517 KRH65517 LBD65517 LKZ65517 LUV65517 MER65517 MON65517 MYJ65517 NIF65517 NSB65517 OBX65517 OLT65517 OVP65517 PFL65517 PPH65517 PZD65517 QIZ65517 QSV65517 RCR65517 RMN65517 RWJ65517 SGF65517 SQB65517 SZX65517 TJT65517 TTP65517 UDL65517 UNH65517 UXD65517 VGZ65517 VQV65517 WAR65517 WKN65517 WUJ65517 N131053 HX131053 RT131053 ABP131053 ALL131053 AVH131053 BFD131053 BOZ131053 BYV131053 CIR131053 CSN131053 DCJ131053 DMF131053 DWB131053 EFX131053 EPT131053 EZP131053 FJL131053 FTH131053 GDD131053 GMZ131053 GWV131053 HGR131053 HQN131053 IAJ131053 IKF131053 IUB131053 JDX131053 JNT131053 JXP131053 KHL131053 KRH131053 LBD131053 LKZ131053 LUV131053 MER131053 MON131053 MYJ131053 NIF131053 NSB131053 OBX131053 OLT131053 OVP131053 PFL131053 PPH131053 PZD131053 QIZ131053 QSV131053 RCR131053 RMN131053 RWJ131053 SGF131053 SQB131053 SZX131053 TJT131053 TTP131053 UDL131053 UNH131053 UXD131053 VGZ131053 VQV131053 WAR131053 WKN131053 WUJ131053 N196589 HX196589 RT196589 ABP196589 ALL196589 AVH196589 BFD196589 BOZ196589 BYV196589 CIR196589 CSN196589 DCJ196589 DMF196589 DWB196589 EFX196589 EPT196589 EZP196589 FJL196589 FTH196589 GDD196589 GMZ196589 GWV196589 HGR196589 HQN196589 IAJ196589 IKF196589 IUB196589 JDX196589 JNT196589 JXP196589 KHL196589 KRH196589 LBD196589 LKZ196589 LUV196589 MER196589 MON196589 MYJ196589 NIF196589 NSB196589 OBX196589 OLT196589 OVP196589 PFL196589 PPH196589 PZD196589 QIZ196589 QSV196589 RCR196589 RMN196589 RWJ196589 SGF196589 SQB196589 SZX196589 TJT196589 TTP196589 UDL196589 UNH196589 UXD196589 VGZ196589 VQV196589 WAR196589 WKN196589 WUJ196589 N262125 HX262125 RT262125 ABP262125 ALL262125 AVH262125 BFD262125 BOZ262125 BYV262125 CIR262125 CSN262125 DCJ262125 DMF262125 DWB262125 EFX262125 EPT262125 EZP262125 FJL262125 FTH262125 GDD262125 GMZ262125 GWV262125 HGR262125 HQN262125 IAJ262125 IKF262125 IUB262125 JDX262125 JNT262125 JXP262125 KHL262125 KRH262125 LBD262125 LKZ262125 LUV262125 MER262125 MON262125 MYJ262125 NIF262125 NSB262125 OBX262125 OLT262125 OVP262125 PFL262125 PPH262125 PZD262125 QIZ262125 QSV262125 RCR262125 RMN262125 RWJ262125 SGF262125 SQB262125 SZX262125 TJT262125 TTP262125 UDL262125 UNH262125 UXD262125 VGZ262125 VQV262125 WAR262125 WKN262125 WUJ262125 N327661 HX327661 RT327661 ABP327661 ALL327661 AVH327661 BFD327661 BOZ327661 BYV327661 CIR327661 CSN327661 DCJ327661 DMF327661 DWB327661 EFX327661 EPT327661 EZP327661 FJL327661 FTH327661 GDD327661 GMZ327661 GWV327661 HGR327661 HQN327661 IAJ327661 IKF327661 IUB327661 JDX327661 JNT327661 JXP327661 KHL327661 KRH327661 LBD327661 LKZ327661 LUV327661 MER327661 MON327661 MYJ327661 NIF327661 NSB327661 OBX327661 OLT327661 OVP327661 PFL327661 PPH327661 PZD327661 QIZ327661 QSV327661 RCR327661 RMN327661 RWJ327661 SGF327661 SQB327661 SZX327661 TJT327661 TTP327661 UDL327661 UNH327661 UXD327661 VGZ327661 VQV327661 WAR327661 WKN327661 WUJ327661 N393197 HX393197 RT393197 ABP393197 ALL393197 AVH393197 BFD393197 BOZ393197 BYV393197 CIR393197 CSN393197 DCJ393197 DMF393197 DWB393197 EFX393197 EPT393197 EZP393197 FJL393197 FTH393197 GDD393197 GMZ393197 GWV393197 HGR393197 HQN393197 IAJ393197 IKF393197 IUB393197 JDX393197 JNT393197 JXP393197 KHL393197 KRH393197 LBD393197 LKZ393197 LUV393197 MER393197 MON393197 MYJ393197 NIF393197 NSB393197 OBX393197 OLT393197 OVP393197 PFL393197 PPH393197 PZD393197 QIZ393197 QSV393197 RCR393197 RMN393197 RWJ393197 SGF393197 SQB393197 SZX393197 TJT393197 TTP393197 UDL393197 UNH393197 UXD393197 VGZ393197 VQV393197 WAR393197 WKN393197 WUJ393197 N458733 HX458733 RT458733 ABP458733 ALL458733 AVH458733 BFD458733 BOZ458733 BYV458733 CIR458733 CSN458733 DCJ458733 DMF458733 DWB458733 EFX458733 EPT458733 EZP458733 FJL458733 FTH458733 GDD458733 GMZ458733 GWV458733 HGR458733 HQN458733 IAJ458733 IKF458733 IUB458733 JDX458733 JNT458733 JXP458733 KHL458733 KRH458733 LBD458733 LKZ458733 LUV458733 MER458733 MON458733 MYJ458733 NIF458733 NSB458733 OBX458733 OLT458733 OVP458733 PFL458733 PPH458733 PZD458733 QIZ458733 QSV458733 RCR458733 RMN458733 RWJ458733 SGF458733 SQB458733 SZX458733 TJT458733 TTP458733 UDL458733 UNH458733 UXD458733 VGZ458733 VQV458733 WAR458733 WKN458733 WUJ458733 N524269 HX524269 RT524269 ABP524269 ALL524269 AVH524269 BFD524269 BOZ524269 BYV524269 CIR524269 CSN524269 DCJ524269 DMF524269 DWB524269 EFX524269 EPT524269 EZP524269 FJL524269 FTH524269 GDD524269 GMZ524269 GWV524269 HGR524269 HQN524269 IAJ524269 IKF524269 IUB524269 JDX524269 JNT524269 JXP524269 KHL524269 KRH524269 LBD524269 LKZ524269 LUV524269 MER524269 MON524269 MYJ524269 NIF524269 NSB524269 OBX524269 OLT524269 OVP524269 PFL524269 PPH524269 PZD524269 QIZ524269 QSV524269 RCR524269 RMN524269 RWJ524269 SGF524269 SQB524269 SZX524269 TJT524269 TTP524269 UDL524269 UNH524269 UXD524269 VGZ524269 VQV524269 WAR524269 WKN524269 WUJ524269 N589805 HX589805 RT589805 ABP589805 ALL589805 AVH589805 BFD589805 BOZ589805 BYV589805 CIR589805 CSN589805 DCJ589805 DMF589805 DWB589805 EFX589805 EPT589805 EZP589805 FJL589805 FTH589805 GDD589805 GMZ589805 GWV589805 HGR589805 HQN589805 IAJ589805 IKF589805 IUB589805 JDX589805 JNT589805 JXP589805 KHL589805 KRH589805 LBD589805 LKZ589805 LUV589805 MER589805 MON589805 MYJ589805 NIF589805 NSB589805 OBX589805 OLT589805 OVP589805 PFL589805 PPH589805 PZD589805 QIZ589805 QSV589805 RCR589805 RMN589805 RWJ589805 SGF589805 SQB589805 SZX589805 TJT589805 TTP589805 UDL589805 UNH589805 UXD589805 VGZ589805 VQV589805 WAR589805 WKN589805 WUJ589805 N655341 HX655341 RT655341 ABP655341 ALL655341 AVH655341 BFD655341 BOZ655341 BYV655341 CIR655341 CSN655341 DCJ655341 DMF655341 DWB655341 EFX655341 EPT655341 EZP655341 FJL655341 FTH655341 GDD655341 GMZ655341 GWV655341 HGR655341 HQN655341 IAJ655341 IKF655341 IUB655341 JDX655341 JNT655341 JXP655341 KHL655341 KRH655341 LBD655341 LKZ655341 LUV655341 MER655341 MON655341 MYJ655341 NIF655341 NSB655341 OBX655341 OLT655341 OVP655341 PFL655341 PPH655341 PZD655341 QIZ655341 QSV655341 RCR655341 RMN655341 RWJ655341 SGF655341 SQB655341 SZX655341 TJT655341 TTP655341 UDL655341 UNH655341 UXD655341 VGZ655341 VQV655341 WAR655341 WKN655341 WUJ655341 N720877 HX720877 RT720877 ABP720877 ALL720877 AVH720877 BFD720877 BOZ720877 BYV720877 CIR720877 CSN720877 DCJ720877 DMF720877 DWB720877 EFX720877 EPT720877 EZP720877 FJL720877 FTH720877 GDD720877 GMZ720877 GWV720877 HGR720877 HQN720877 IAJ720877 IKF720877 IUB720877 JDX720877 JNT720877 JXP720877 KHL720877 KRH720877 LBD720877 LKZ720877 LUV720877 MER720877 MON720877 MYJ720877 NIF720877 NSB720877 OBX720877 OLT720877 OVP720877 PFL720877 PPH720877 PZD720877 QIZ720877 QSV720877 RCR720877 RMN720877 RWJ720877 SGF720877 SQB720877 SZX720877 TJT720877 TTP720877 UDL720877 UNH720877 UXD720877 VGZ720877 VQV720877 WAR720877 WKN720877 WUJ720877 N786413 HX786413 RT786413 ABP786413 ALL786413 AVH786413 BFD786413 BOZ786413 BYV786413 CIR786413 CSN786413 DCJ786413 DMF786413 DWB786413 EFX786413 EPT786413 EZP786413 FJL786413 FTH786413 GDD786413 GMZ786413 GWV786413 HGR786413 HQN786413 IAJ786413 IKF786413 IUB786413 JDX786413 JNT786413 JXP786413 KHL786413 KRH786413 LBD786413 LKZ786413 LUV786413 MER786413 MON786413 MYJ786413 NIF786413 NSB786413 OBX786413 OLT786413 OVP786413 PFL786413 PPH786413 PZD786413 QIZ786413 QSV786413 RCR786413 RMN786413 RWJ786413 SGF786413 SQB786413 SZX786413 TJT786413 TTP786413 UDL786413 UNH786413 UXD786413 VGZ786413 VQV786413 WAR786413 WKN786413 WUJ786413 N851949 HX851949 RT851949 ABP851949 ALL851949 AVH851949 BFD851949 BOZ851949 BYV851949 CIR851949 CSN851949 DCJ851949 DMF851949 DWB851949 EFX851949 EPT851949 EZP851949 FJL851949 FTH851949 GDD851949 GMZ851949 GWV851949 HGR851949 HQN851949 IAJ851949 IKF851949 IUB851949 JDX851949 JNT851949 JXP851949 KHL851949 KRH851949 LBD851949 LKZ851949 LUV851949 MER851949 MON851949 MYJ851949 NIF851949 NSB851949 OBX851949 OLT851949 OVP851949 PFL851949 PPH851949 PZD851949 QIZ851949 QSV851949 RCR851949 RMN851949 RWJ851949 SGF851949 SQB851949 SZX851949 TJT851949 TTP851949 UDL851949 UNH851949 UXD851949 VGZ851949 VQV851949 WAR851949 WKN851949 WUJ851949 N917485 HX917485 RT917485 ABP917485 ALL917485 AVH917485 BFD917485 BOZ917485 BYV917485 CIR917485 CSN917485 DCJ917485 DMF917485 DWB917485 EFX917485 EPT917485 EZP917485 FJL917485 FTH917485 GDD917485 GMZ917485 GWV917485 HGR917485 HQN917485 IAJ917485 IKF917485 IUB917485 JDX917485 JNT917485 JXP917485 KHL917485 KRH917485 LBD917485 LKZ917485 LUV917485 MER917485 MON917485 MYJ917485 NIF917485 NSB917485 OBX917485 OLT917485 OVP917485 PFL917485 PPH917485 PZD917485 QIZ917485 QSV917485 RCR917485 RMN917485 RWJ917485 SGF917485 SQB917485 SZX917485 TJT917485 TTP917485 UDL917485 UNH917485 UXD917485 VGZ917485 VQV917485 WAR917485 WKN917485 WUJ917485 N983021 HX983021 RT983021 ABP983021 ALL983021 AVH983021 BFD983021 BOZ983021 BYV983021 CIR983021 CSN983021 DCJ983021 DMF983021 DWB983021 EFX983021 EPT983021 EZP983021 FJL983021 FTH983021 GDD983021 GMZ983021 GWV983021 HGR983021 HQN983021 IAJ983021 IKF983021 IUB983021 JDX983021 JNT983021 JXP983021 KHL983021 KRH983021 LBD983021 LKZ983021 LUV983021 MER983021 MON983021 MYJ983021 NIF983021 NSB983021 OBX983021 OLT983021 OVP983021 PFL983021 PPH983021 PZD983021 QIZ983021 QSV983021 RCR983021 RMN983021 RWJ983021 SGF983021 SQB983021 SZX983021 TJT983021 TTP983021 UDL983021 UNH983021 UXD983021 VGZ983021 VQV983021 WAR983021 WKN983021 WUJ983021 IR65545:IT65546 SN65545:SP65546 ACJ65545:ACL65546 AMF65545:AMH65546 AWB65545:AWD65546 BFX65545:BFZ65546 BPT65545:BPV65546 BZP65545:BZR65546 CJL65545:CJN65546 CTH65545:CTJ65546 DDD65545:DDF65546 DMZ65545:DNB65546 DWV65545:DWX65546 EGR65545:EGT65546 EQN65545:EQP65546 FAJ65545:FAL65546 FKF65545:FKH65546 FUB65545:FUD65546 GDX65545:GDZ65546 GNT65545:GNV65546 GXP65545:GXR65546 HHL65545:HHN65546 HRH65545:HRJ65546 IBD65545:IBF65546 IKZ65545:ILB65546 IUV65545:IUX65546 JER65545:JET65546 JON65545:JOP65546 JYJ65545:JYL65546 KIF65545:KIH65546 KSB65545:KSD65546 LBX65545:LBZ65546 LLT65545:LLV65546 LVP65545:LVR65546 MFL65545:MFN65546 MPH65545:MPJ65546 MZD65545:MZF65546 NIZ65545:NJB65546 NSV65545:NSX65546 OCR65545:OCT65546 OMN65545:OMP65546 OWJ65545:OWL65546 PGF65545:PGH65546 PQB65545:PQD65546 PZX65545:PZZ65546 QJT65545:QJV65546 QTP65545:QTR65546 RDL65545:RDN65546 RNH65545:RNJ65546 RXD65545:RXF65546 SGZ65545:SHB65546 SQV65545:SQX65546 TAR65545:TAT65546 TKN65545:TKP65546 TUJ65545:TUL65546 UEF65545:UEH65546 UOB65545:UOD65546 UXX65545:UXZ65546 VHT65545:VHV65546 VRP65545:VRR65546 WBL65545:WBN65546 WLH65545:WLJ65546 WVD65545:WVF65546 IR131081:IT131082 SN131081:SP131082 ACJ131081:ACL131082 AMF131081:AMH131082 AWB131081:AWD131082 BFX131081:BFZ131082 BPT131081:BPV131082 BZP131081:BZR131082 CJL131081:CJN131082 CTH131081:CTJ131082 DDD131081:DDF131082 DMZ131081:DNB131082 DWV131081:DWX131082 EGR131081:EGT131082 EQN131081:EQP131082 FAJ131081:FAL131082 FKF131081:FKH131082 FUB131081:FUD131082 GDX131081:GDZ131082 GNT131081:GNV131082 GXP131081:GXR131082 HHL131081:HHN131082 HRH131081:HRJ131082 IBD131081:IBF131082 IKZ131081:ILB131082 IUV131081:IUX131082 JER131081:JET131082 JON131081:JOP131082 JYJ131081:JYL131082 KIF131081:KIH131082 KSB131081:KSD131082 LBX131081:LBZ131082 LLT131081:LLV131082 LVP131081:LVR131082 MFL131081:MFN131082 MPH131081:MPJ131082 MZD131081:MZF131082 NIZ131081:NJB131082 NSV131081:NSX131082 OCR131081:OCT131082 OMN131081:OMP131082 OWJ131081:OWL131082 PGF131081:PGH131082 PQB131081:PQD131082 PZX131081:PZZ131082 QJT131081:QJV131082 QTP131081:QTR131082 RDL131081:RDN131082 RNH131081:RNJ131082 RXD131081:RXF131082 SGZ131081:SHB131082 SQV131081:SQX131082 TAR131081:TAT131082 TKN131081:TKP131082 TUJ131081:TUL131082 UEF131081:UEH131082 UOB131081:UOD131082 UXX131081:UXZ131082 VHT131081:VHV131082 VRP131081:VRR131082 WBL131081:WBN131082 WLH131081:WLJ131082 WVD131081:WVF131082 IR196617:IT196618 SN196617:SP196618 ACJ196617:ACL196618 AMF196617:AMH196618 AWB196617:AWD196618 BFX196617:BFZ196618 BPT196617:BPV196618 BZP196617:BZR196618 CJL196617:CJN196618 CTH196617:CTJ196618 DDD196617:DDF196618 DMZ196617:DNB196618 DWV196617:DWX196618 EGR196617:EGT196618 EQN196617:EQP196618 FAJ196617:FAL196618 FKF196617:FKH196618 FUB196617:FUD196618 GDX196617:GDZ196618 GNT196617:GNV196618 GXP196617:GXR196618 HHL196617:HHN196618 HRH196617:HRJ196618 IBD196617:IBF196618 IKZ196617:ILB196618 IUV196617:IUX196618 JER196617:JET196618 JON196617:JOP196618 JYJ196617:JYL196618 KIF196617:KIH196618 KSB196617:KSD196618 LBX196617:LBZ196618 LLT196617:LLV196618 LVP196617:LVR196618 MFL196617:MFN196618 MPH196617:MPJ196618 MZD196617:MZF196618 NIZ196617:NJB196618 NSV196617:NSX196618 OCR196617:OCT196618 OMN196617:OMP196618 OWJ196617:OWL196618 PGF196617:PGH196618 PQB196617:PQD196618 PZX196617:PZZ196618 QJT196617:QJV196618 QTP196617:QTR196618 RDL196617:RDN196618 RNH196617:RNJ196618 RXD196617:RXF196618 SGZ196617:SHB196618 SQV196617:SQX196618 TAR196617:TAT196618 TKN196617:TKP196618 TUJ196617:TUL196618 UEF196617:UEH196618 UOB196617:UOD196618 UXX196617:UXZ196618 VHT196617:VHV196618 VRP196617:VRR196618 WBL196617:WBN196618 WLH196617:WLJ196618 WVD196617:WVF196618 IR262153:IT262154 SN262153:SP262154 ACJ262153:ACL262154 AMF262153:AMH262154 AWB262153:AWD262154 BFX262153:BFZ262154 BPT262153:BPV262154 BZP262153:BZR262154 CJL262153:CJN262154 CTH262153:CTJ262154 DDD262153:DDF262154 DMZ262153:DNB262154 DWV262153:DWX262154 EGR262153:EGT262154 EQN262153:EQP262154 FAJ262153:FAL262154 FKF262153:FKH262154 FUB262153:FUD262154 GDX262153:GDZ262154 GNT262153:GNV262154 GXP262153:GXR262154 HHL262153:HHN262154 HRH262153:HRJ262154 IBD262153:IBF262154 IKZ262153:ILB262154 IUV262153:IUX262154 JER262153:JET262154 JON262153:JOP262154 JYJ262153:JYL262154 KIF262153:KIH262154 KSB262153:KSD262154 LBX262153:LBZ262154 LLT262153:LLV262154 LVP262153:LVR262154 MFL262153:MFN262154 MPH262153:MPJ262154 MZD262153:MZF262154 NIZ262153:NJB262154 NSV262153:NSX262154 OCR262153:OCT262154 OMN262153:OMP262154 OWJ262153:OWL262154 PGF262153:PGH262154 PQB262153:PQD262154 PZX262153:PZZ262154 QJT262153:QJV262154 QTP262153:QTR262154 RDL262153:RDN262154 RNH262153:RNJ262154 RXD262153:RXF262154 SGZ262153:SHB262154 SQV262153:SQX262154 TAR262153:TAT262154 TKN262153:TKP262154 TUJ262153:TUL262154 UEF262153:UEH262154 UOB262153:UOD262154 UXX262153:UXZ262154 VHT262153:VHV262154 VRP262153:VRR262154 WBL262153:WBN262154 WLH262153:WLJ262154 WVD262153:WVF262154 IR327689:IT327690 SN327689:SP327690 ACJ327689:ACL327690 AMF327689:AMH327690 AWB327689:AWD327690 BFX327689:BFZ327690 BPT327689:BPV327690 BZP327689:BZR327690 CJL327689:CJN327690 CTH327689:CTJ327690 DDD327689:DDF327690 DMZ327689:DNB327690 DWV327689:DWX327690 EGR327689:EGT327690 EQN327689:EQP327690 FAJ327689:FAL327690 FKF327689:FKH327690 FUB327689:FUD327690 GDX327689:GDZ327690 GNT327689:GNV327690 GXP327689:GXR327690 HHL327689:HHN327690 HRH327689:HRJ327690 IBD327689:IBF327690 IKZ327689:ILB327690 IUV327689:IUX327690 JER327689:JET327690 JON327689:JOP327690 JYJ327689:JYL327690 KIF327689:KIH327690 KSB327689:KSD327690 LBX327689:LBZ327690 LLT327689:LLV327690 LVP327689:LVR327690 MFL327689:MFN327690 MPH327689:MPJ327690 MZD327689:MZF327690 NIZ327689:NJB327690 NSV327689:NSX327690 OCR327689:OCT327690 OMN327689:OMP327690 OWJ327689:OWL327690 PGF327689:PGH327690 PQB327689:PQD327690 PZX327689:PZZ327690 QJT327689:QJV327690 QTP327689:QTR327690 RDL327689:RDN327690 RNH327689:RNJ327690 RXD327689:RXF327690 SGZ327689:SHB327690 SQV327689:SQX327690 TAR327689:TAT327690 TKN327689:TKP327690 TUJ327689:TUL327690 UEF327689:UEH327690 UOB327689:UOD327690 UXX327689:UXZ327690 VHT327689:VHV327690 VRP327689:VRR327690 WBL327689:WBN327690 WLH327689:WLJ327690 WVD327689:WVF327690 IR393225:IT393226 SN393225:SP393226 ACJ393225:ACL393226 AMF393225:AMH393226 AWB393225:AWD393226 BFX393225:BFZ393226 BPT393225:BPV393226 BZP393225:BZR393226 CJL393225:CJN393226 CTH393225:CTJ393226 DDD393225:DDF393226 DMZ393225:DNB393226 DWV393225:DWX393226 EGR393225:EGT393226 EQN393225:EQP393226 FAJ393225:FAL393226 FKF393225:FKH393226 FUB393225:FUD393226 GDX393225:GDZ393226 GNT393225:GNV393226 GXP393225:GXR393226 HHL393225:HHN393226 HRH393225:HRJ393226 IBD393225:IBF393226 IKZ393225:ILB393226 IUV393225:IUX393226 JER393225:JET393226 JON393225:JOP393226 JYJ393225:JYL393226 KIF393225:KIH393226 KSB393225:KSD393226 LBX393225:LBZ393226 LLT393225:LLV393226 LVP393225:LVR393226 MFL393225:MFN393226 MPH393225:MPJ393226 MZD393225:MZF393226 NIZ393225:NJB393226 NSV393225:NSX393226 OCR393225:OCT393226 OMN393225:OMP393226 OWJ393225:OWL393226 PGF393225:PGH393226 PQB393225:PQD393226 PZX393225:PZZ393226 QJT393225:QJV393226 QTP393225:QTR393226 RDL393225:RDN393226 RNH393225:RNJ393226 RXD393225:RXF393226 SGZ393225:SHB393226 SQV393225:SQX393226 TAR393225:TAT393226 TKN393225:TKP393226 TUJ393225:TUL393226 UEF393225:UEH393226 UOB393225:UOD393226 UXX393225:UXZ393226 VHT393225:VHV393226 VRP393225:VRR393226 WBL393225:WBN393226 WLH393225:WLJ393226 WVD393225:WVF393226 IR458761:IT458762 SN458761:SP458762 ACJ458761:ACL458762 AMF458761:AMH458762 AWB458761:AWD458762 BFX458761:BFZ458762 BPT458761:BPV458762 BZP458761:BZR458762 CJL458761:CJN458762 CTH458761:CTJ458762 DDD458761:DDF458762 DMZ458761:DNB458762 DWV458761:DWX458762 EGR458761:EGT458762 EQN458761:EQP458762 FAJ458761:FAL458762 FKF458761:FKH458762 FUB458761:FUD458762 GDX458761:GDZ458762 GNT458761:GNV458762 GXP458761:GXR458762 HHL458761:HHN458762 HRH458761:HRJ458762 IBD458761:IBF458762 IKZ458761:ILB458762 IUV458761:IUX458762 JER458761:JET458762 JON458761:JOP458762 JYJ458761:JYL458762 KIF458761:KIH458762 KSB458761:KSD458762 LBX458761:LBZ458762 LLT458761:LLV458762 LVP458761:LVR458762 MFL458761:MFN458762 MPH458761:MPJ458762 MZD458761:MZF458762 NIZ458761:NJB458762 NSV458761:NSX458762 OCR458761:OCT458762 OMN458761:OMP458762 OWJ458761:OWL458762 PGF458761:PGH458762 PQB458761:PQD458762 PZX458761:PZZ458762 QJT458761:QJV458762 QTP458761:QTR458762 RDL458761:RDN458762 RNH458761:RNJ458762 RXD458761:RXF458762 SGZ458761:SHB458762 SQV458761:SQX458762 TAR458761:TAT458762 TKN458761:TKP458762 TUJ458761:TUL458762 UEF458761:UEH458762 UOB458761:UOD458762 UXX458761:UXZ458762 VHT458761:VHV458762 VRP458761:VRR458762 WBL458761:WBN458762 WLH458761:WLJ458762 WVD458761:WVF458762 IR524297:IT524298 SN524297:SP524298 ACJ524297:ACL524298 AMF524297:AMH524298 AWB524297:AWD524298 BFX524297:BFZ524298 BPT524297:BPV524298 BZP524297:BZR524298 CJL524297:CJN524298 CTH524297:CTJ524298 DDD524297:DDF524298 DMZ524297:DNB524298 DWV524297:DWX524298 EGR524297:EGT524298 EQN524297:EQP524298 FAJ524297:FAL524298 FKF524297:FKH524298 FUB524297:FUD524298 GDX524297:GDZ524298 GNT524297:GNV524298 GXP524297:GXR524298 HHL524297:HHN524298 HRH524297:HRJ524298 IBD524297:IBF524298 IKZ524297:ILB524298 IUV524297:IUX524298 JER524297:JET524298 JON524297:JOP524298 JYJ524297:JYL524298 KIF524297:KIH524298 KSB524297:KSD524298 LBX524297:LBZ524298 LLT524297:LLV524298 LVP524297:LVR524298 MFL524297:MFN524298 MPH524297:MPJ524298 MZD524297:MZF524298 NIZ524297:NJB524298 NSV524297:NSX524298 OCR524297:OCT524298 OMN524297:OMP524298 OWJ524297:OWL524298 PGF524297:PGH524298 PQB524297:PQD524298 PZX524297:PZZ524298 QJT524297:QJV524298 QTP524297:QTR524298 RDL524297:RDN524298 RNH524297:RNJ524298 RXD524297:RXF524298 SGZ524297:SHB524298 SQV524297:SQX524298 TAR524297:TAT524298 TKN524297:TKP524298 TUJ524297:TUL524298 UEF524297:UEH524298 UOB524297:UOD524298 UXX524297:UXZ524298 VHT524297:VHV524298 VRP524297:VRR524298 WBL524297:WBN524298 WLH524297:WLJ524298 WVD524297:WVF524298 IR589833:IT589834 SN589833:SP589834 ACJ589833:ACL589834 AMF589833:AMH589834 AWB589833:AWD589834 BFX589833:BFZ589834 BPT589833:BPV589834 BZP589833:BZR589834 CJL589833:CJN589834 CTH589833:CTJ589834 DDD589833:DDF589834 DMZ589833:DNB589834 DWV589833:DWX589834 EGR589833:EGT589834 EQN589833:EQP589834 FAJ589833:FAL589834 FKF589833:FKH589834 FUB589833:FUD589834 GDX589833:GDZ589834 GNT589833:GNV589834 GXP589833:GXR589834 HHL589833:HHN589834 HRH589833:HRJ589834 IBD589833:IBF589834 IKZ589833:ILB589834 IUV589833:IUX589834 JER589833:JET589834 JON589833:JOP589834 JYJ589833:JYL589834 KIF589833:KIH589834 KSB589833:KSD589834 LBX589833:LBZ589834 LLT589833:LLV589834 LVP589833:LVR589834 MFL589833:MFN589834 MPH589833:MPJ589834 MZD589833:MZF589834 NIZ589833:NJB589834 NSV589833:NSX589834 OCR589833:OCT589834 OMN589833:OMP589834 OWJ589833:OWL589834 PGF589833:PGH589834 PQB589833:PQD589834 PZX589833:PZZ589834 QJT589833:QJV589834 QTP589833:QTR589834 RDL589833:RDN589834 RNH589833:RNJ589834 RXD589833:RXF589834 SGZ589833:SHB589834 SQV589833:SQX589834 TAR589833:TAT589834 TKN589833:TKP589834 TUJ589833:TUL589834 UEF589833:UEH589834 UOB589833:UOD589834 UXX589833:UXZ589834 VHT589833:VHV589834 VRP589833:VRR589834 WBL589833:WBN589834 WLH589833:WLJ589834 WVD589833:WVF589834 IR655369:IT655370 SN655369:SP655370 ACJ655369:ACL655370 AMF655369:AMH655370 AWB655369:AWD655370 BFX655369:BFZ655370 BPT655369:BPV655370 BZP655369:BZR655370 CJL655369:CJN655370 CTH655369:CTJ655370 DDD655369:DDF655370 DMZ655369:DNB655370 DWV655369:DWX655370 EGR655369:EGT655370 EQN655369:EQP655370 FAJ655369:FAL655370 FKF655369:FKH655370 FUB655369:FUD655370 GDX655369:GDZ655370 GNT655369:GNV655370 GXP655369:GXR655370 HHL655369:HHN655370 HRH655369:HRJ655370 IBD655369:IBF655370 IKZ655369:ILB655370 IUV655369:IUX655370 JER655369:JET655370 JON655369:JOP655370 JYJ655369:JYL655370 KIF655369:KIH655370 KSB655369:KSD655370 LBX655369:LBZ655370 LLT655369:LLV655370 LVP655369:LVR655370 MFL655369:MFN655370 MPH655369:MPJ655370 MZD655369:MZF655370 NIZ655369:NJB655370 NSV655369:NSX655370 OCR655369:OCT655370 OMN655369:OMP655370 OWJ655369:OWL655370 PGF655369:PGH655370 PQB655369:PQD655370 PZX655369:PZZ655370 QJT655369:QJV655370 QTP655369:QTR655370 RDL655369:RDN655370 RNH655369:RNJ655370 RXD655369:RXF655370 SGZ655369:SHB655370 SQV655369:SQX655370 TAR655369:TAT655370 TKN655369:TKP655370 TUJ655369:TUL655370 UEF655369:UEH655370 UOB655369:UOD655370 UXX655369:UXZ655370 VHT655369:VHV655370 VRP655369:VRR655370 WBL655369:WBN655370 WLH655369:WLJ655370 WVD655369:WVF655370 IR720905:IT720906 SN720905:SP720906 ACJ720905:ACL720906 AMF720905:AMH720906 AWB720905:AWD720906 BFX720905:BFZ720906 BPT720905:BPV720906 BZP720905:BZR720906 CJL720905:CJN720906 CTH720905:CTJ720906 DDD720905:DDF720906 DMZ720905:DNB720906 DWV720905:DWX720906 EGR720905:EGT720906 EQN720905:EQP720906 FAJ720905:FAL720906 FKF720905:FKH720906 FUB720905:FUD720906 GDX720905:GDZ720906 GNT720905:GNV720906 GXP720905:GXR720906 HHL720905:HHN720906 HRH720905:HRJ720906 IBD720905:IBF720906 IKZ720905:ILB720906 IUV720905:IUX720906 JER720905:JET720906 JON720905:JOP720906 JYJ720905:JYL720906 KIF720905:KIH720906 KSB720905:KSD720906 LBX720905:LBZ720906 LLT720905:LLV720906 LVP720905:LVR720906 MFL720905:MFN720906 MPH720905:MPJ720906 MZD720905:MZF720906 NIZ720905:NJB720906 NSV720905:NSX720906 OCR720905:OCT720906 OMN720905:OMP720906 OWJ720905:OWL720906 PGF720905:PGH720906 PQB720905:PQD720906 PZX720905:PZZ720906 QJT720905:QJV720906 QTP720905:QTR720906 RDL720905:RDN720906 RNH720905:RNJ720906 RXD720905:RXF720906 SGZ720905:SHB720906 SQV720905:SQX720906 TAR720905:TAT720906 TKN720905:TKP720906 TUJ720905:TUL720906 UEF720905:UEH720906 UOB720905:UOD720906 UXX720905:UXZ720906 VHT720905:VHV720906 VRP720905:VRR720906 WBL720905:WBN720906 WLH720905:WLJ720906 WVD720905:WVF720906 IR786441:IT786442 SN786441:SP786442 ACJ786441:ACL786442 AMF786441:AMH786442 AWB786441:AWD786442 BFX786441:BFZ786442 BPT786441:BPV786442 BZP786441:BZR786442 CJL786441:CJN786442 CTH786441:CTJ786442 DDD786441:DDF786442 DMZ786441:DNB786442 DWV786441:DWX786442 EGR786441:EGT786442 EQN786441:EQP786442 FAJ786441:FAL786442 FKF786441:FKH786442 FUB786441:FUD786442 GDX786441:GDZ786442 GNT786441:GNV786442 GXP786441:GXR786442 HHL786441:HHN786442 HRH786441:HRJ786442 IBD786441:IBF786442 IKZ786441:ILB786442 IUV786441:IUX786442 JER786441:JET786442 JON786441:JOP786442 JYJ786441:JYL786442 KIF786441:KIH786442 KSB786441:KSD786442 LBX786441:LBZ786442 LLT786441:LLV786442 LVP786441:LVR786442 MFL786441:MFN786442 MPH786441:MPJ786442 MZD786441:MZF786442 NIZ786441:NJB786442 NSV786441:NSX786442 OCR786441:OCT786442 OMN786441:OMP786442 OWJ786441:OWL786442 PGF786441:PGH786442 PQB786441:PQD786442 PZX786441:PZZ786442 QJT786441:QJV786442 QTP786441:QTR786442 RDL786441:RDN786442 RNH786441:RNJ786442 RXD786441:RXF786442 SGZ786441:SHB786442 SQV786441:SQX786442 TAR786441:TAT786442 TKN786441:TKP786442 TUJ786441:TUL786442 UEF786441:UEH786442 UOB786441:UOD786442 UXX786441:UXZ786442 VHT786441:VHV786442 VRP786441:VRR786442 WBL786441:WBN786442 WLH786441:WLJ786442 WVD786441:WVF786442 IR851977:IT851978 SN851977:SP851978 ACJ851977:ACL851978 AMF851977:AMH851978 AWB851977:AWD851978 BFX851977:BFZ851978 BPT851977:BPV851978 BZP851977:BZR851978 CJL851977:CJN851978 CTH851977:CTJ851978 DDD851977:DDF851978 DMZ851977:DNB851978 DWV851977:DWX851978 EGR851977:EGT851978 EQN851977:EQP851978 FAJ851977:FAL851978 FKF851977:FKH851978 FUB851977:FUD851978 GDX851977:GDZ851978 GNT851977:GNV851978 GXP851977:GXR851978 HHL851977:HHN851978 HRH851977:HRJ851978 IBD851977:IBF851978 IKZ851977:ILB851978 IUV851977:IUX851978 JER851977:JET851978 JON851977:JOP851978 JYJ851977:JYL851978 KIF851977:KIH851978 KSB851977:KSD851978 LBX851977:LBZ851978 LLT851977:LLV851978 LVP851977:LVR851978 MFL851977:MFN851978 MPH851977:MPJ851978 MZD851977:MZF851978 NIZ851977:NJB851978 NSV851977:NSX851978 OCR851977:OCT851978 OMN851977:OMP851978 OWJ851977:OWL851978 PGF851977:PGH851978 PQB851977:PQD851978 PZX851977:PZZ851978 QJT851977:QJV851978 QTP851977:QTR851978 RDL851977:RDN851978 RNH851977:RNJ851978 RXD851977:RXF851978 SGZ851977:SHB851978 SQV851977:SQX851978 TAR851977:TAT851978 TKN851977:TKP851978 TUJ851977:TUL851978 UEF851977:UEH851978 UOB851977:UOD851978 UXX851977:UXZ851978 VHT851977:VHV851978 VRP851977:VRR851978 WBL851977:WBN851978 WLH851977:WLJ851978 WVD851977:WVF851978 IR917513:IT917514 SN917513:SP917514 ACJ917513:ACL917514 AMF917513:AMH917514 AWB917513:AWD917514 BFX917513:BFZ917514 BPT917513:BPV917514 BZP917513:BZR917514 CJL917513:CJN917514 CTH917513:CTJ917514 DDD917513:DDF917514 DMZ917513:DNB917514 DWV917513:DWX917514 EGR917513:EGT917514 EQN917513:EQP917514 FAJ917513:FAL917514 FKF917513:FKH917514 FUB917513:FUD917514 GDX917513:GDZ917514 GNT917513:GNV917514 GXP917513:GXR917514 HHL917513:HHN917514 HRH917513:HRJ917514 IBD917513:IBF917514 IKZ917513:ILB917514 IUV917513:IUX917514 JER917513:JET917514 JON917513:JOP917514 JYJ917513:JYL917514 KIF917513:KIH917514 KSB917513:KSD917514 LBX917513:LBZ917514 LLT917513:LLV917514 LVP917513:LVR917514 MFL917513:MFN917514 MPH917513:MPJ917514 MZD917513:MZF917514 NIZ917513:NJB917514 NSV917513:NSX917514 OCR917513:OCT917514 OMN917513:OMP917514 OWJ917513:OWL917514 PGF917513:PGH917514 PQB917513:PQD917514 PZX917513:PZZ917514 QJT917513:QJV917514 QTP917513:QTR917514 RDL917513:RDN917514 RNH917513:RNJ917514 RXD917513:RXF917514 SGZ917513:SHB917514 SQV917513:SQX917514 TAR917513:TAT917514 TKN917513:TKP917514 TUJ917513:TUL917514 UEF917513:UEH917514 UOB917513:UOD917514 UXX917513:UXZ917514 VHT917513:VHV917514 VRP917513:VRR917514 WBL917513:WBN917514 WLH917513:WLJ917514 WVD917513:WVF917514 IR983049:IT983050 SN983049:SP983050 ACJ983049:ACL983050 AMF983049:AMH983050 AWB983049:AWD983050 BFX983049:BFZ983050 BPT983049:BPV983050 BZP983049:BZR983050 CJL983049:CJN983050 CTH983049:CTJ983050 DDD983049:DDF983050 DMZ983049:DNB983050 DWV983049:DWX983050 EGR983049:EGT983050 EQN983049:EQP983050 FAJ983049:FAL983050 FKF983049:FKH983050 FUB983049:FUD983050 GDX983049:GDZ983050 GNT983049:GNV983050 GXP983049:GXR983050 HHL983049:HHN983050 HRH983049:HRJ983050 IBD983049:IBF983050 IKZ983049:ILB983050 IUV983049:IUX983050 JER983049:JET983050 JON983049:JOP983050 JYJ983049:JYL983050 KIF983049:KIH983050 KSB983049:KSD983050 LBX983049:LBZ983050 LLT983049:LLV983050 LVP983049:LVR983050 MFL983049:MFN983050 MPH983049:MPJ983050 MZD983049:MZF983050 NIZ983049:NJB983050 NSV983049:NSX983050 OCR983049:OCT983050 OMN983049:OMP983050 OWJ983049:OWL983050 PGF983049:PGH983050 PQB983049:PQD983050 PZX983049:PZZ983050 QJT983049:QJV983050 QTP983049:QTR983050 RDL983049:RDN983050 RNH983049:RNJ983050 RXD983049:RXF983050 SGZ983049:SHB983050 SQV983049:SQX983050 TAR983049:TAT983050 TKN983049:TKP983050 TUJ983049:TUL983050 UEF983049:UEH983050 UOB983049:UOD983050 UXX983049:UXZ983050 VHT983049:VHV983050 VRP983049:VRR983050 WBL983049:WBN983050 WLH983049:WLJ983050 WVD983049:WVF983050 IR65550:IT65550 SN65550:SP65550 ACJ65550:ACL65550 AMF65550:AMH65550 AWB65550:AWD65550 BFX65550:BFZ65550 BPT65550:BPV65550 BZP65550:BZR65550 CJL65550:CJN65550 CTH65550:CTJ65550 DDD65550:DDF65550 DMZ65550:DNB65550 DWV65550:DWX65550 EGR65550:EGT65550 EQN65550:EQP65550 FAJ65550:FAL65550 FKF65550:FKH65550 FUB65550:FUD65550 GDX65550:GDZ65550 GNT65550:GNV65550 GXP65550:GXR65550 HHL65550:HHN65550 HRH65550:HRJ65550 IBD65550:IBF65550 IKZ65550:ILB65550 IUV65550:IUX65550 JER65550:JET65550 JON65550:JOP65550 JYJ65550:JYL65550 KIF65550:KIH65550 KSB65550:KSD65550 LBX65550:LBZ65550 LLT65550:LLV65550 LVP65550:LVR65550 MFL65550:MFN65550 MPH65550:MPJ65550 MZD65550:MZF65550 NIZ65550:NJB65550 NSV65550:NSX65550 OCR65550:OCT65550 OMN65550:OMP65550 OWJ65550:OWL65550 PGF65550:PGH65550 PQB65550:PQD65550 PZX65550:PZZ65550 QJT65550:QJV65550 QTP65550:QTR65550 RDL65550:RDN65550 RNH65550:RNJ65550 RXD65550:RXF65550 SGZ65550:SHB65550 SQV65550:SQX65550 TAR65550:TAT65550 TKN65550:TKP65550 TUJ65550:TUL65550 UEF65550:UEH65550 UOB65550:UOD65550 UXX65550:UXZ65550 VHT65550:VHV65550 VRP65550:VRR65550 WBL65550:WBN65550 WLH65550:WLJ65550 WVD65550:WVF65550 IR131086:IT131086 SN131086:SP131086 ACJ131086:ACL131086 AMF131086:AMH131086 AWB131086:AWD131086 BFX131086:BFZ131086 BPT131086:BPV131086 BZP131086:BZR131086 CJL131086:CJN131086 CTH131086:CTJ131086 DDD131086:DDF131086 DMZ131086:DNB131086 DWV131086:DWX131086 EGR131086:EGT131086 EQN131086:EQP131086 FAJ131086:FAL131086 FKF131086:FKH131086 FUB131086:FUD131086 GDX131086:GDZ131086 GNT131086:GNV131086 GXP131086:GXR131086 HHL131086:HHN131086 HRH131086:HRJ131086 IBD131086:IBF131086 IKZ131086:ILB131086 IUV131086:IUX131086 JER131086:JET131086 JON131086:JOP131086 JYJ131086:JYL131086 KIF131086:KIH131086 KSB131086:KSD131086 LBX131086:LBZ131086 LLT131086:LLV131086 LVP131086:LVR131086 MFL131086:MFN131086 MPH131086:MPJ131086 MZD131086:MZF131086 NIZ131086:NJB131086 NSV131086:NSX131086 OCR131086:OCT131086 OMN131086:OMP131086 OWJ131086:OWL131086 PGF131086:PGH131086 PQB131086:PQD131086 PZX131086:PZZ131086 QJT131086:QJV131086 QTP131086:QTR131086 RDL131086:RDN131086 RNH131086:RNJ131086 RXD131086:RXF131086 SGZ131086:SHB131086 SQV131086:SQX131086 TAR131086:TAT131086 TKN131086:TKP131086 TUJ131086:TUL131086 UEF131086:UEH131086 UOB131086:UOD131086 UXX131086:UXZ131086 VHT131086:VHV131086 VRP131086:VRR131086 WBL131086:WBN131086 WLH131086:WLJ131086 WVD131086:WVF131086 IR196622:IT196622 SN196622:SP196622 ACJ196622:ACL196622 AMF196622:AMH196622 AWB196622:AWD196622 BFX196622:BFZ196622 BPT196622:BPV196622 BZP196622:BZR196622 CJL196622:CJN196622 CTH196622:CTJ196622 DDD196622:DDF196622 DMZ196622:DNB196622 DWV196622:DWX196622 EGR196622:EGT196622 EQN196622:EQP196622 FAJ196622:FAL196622 FKF196622:FKH196622 FUB196622:FUD196622 GDX196622:GDZ196622 GNT196622:GNV196622 GXP196622:GXR196622 HHL196622:HHN196622 HRH196622:HRJ196622 IBD196622:IBF196622 IKZ196622:ILB196622 IUV196622:IUX196622 JER196622:JET196622 JON196622:JOP196622 JYJ196622:JYL196622 KIF196622:KIH196622 KSB196622:KSD196622 LBX196622:LBZ196622 LLT196622:LLV196622 LVP196622:LVR196622 MFL196622:MFN196622 MPH196622:MPJ196622 MZD196622:MZF196622 NIZ196622:NJB196622 NSV196622:NSX196622 OCR196622:OCT196622 OMN196622:OMP196622 OWJ196622:OWL196622 PGF196622:PGH196622 PQB196622:PQD196622 PZX196622:PZZ196622 QJT196622:QJV196622 QTP196622:QTR196622 RDL196622:RDN196622 RNH196622:RNJ196622 RXD196622:RXF196622 SGZ196622:SHB196622 SQV196622:SQX196622 TAR196622:TAT196622 TKN196622:TKP196622 TUJ196622:TUL196622 UEF196622:UEH196622 UOB196622:UOD196622 UXX196622:UXZ196622 VHT196622:VHV196622 VRP196622:VRR196622 WBL196622:WBN196622 WLH196622:WLJ196622 WVD196622:WVF196622 IR262158:IT262158 SN262158:SP262158 ACJ262158:ACL262158 AMF262158:AMH262158 AWB262158:AWD262158 BFX262158:BFZ262158 BPT262158:BPV262158 BZP262158:BZR262158 CJL262158:CJN262158 CTH262158:CTJ262158 DDD262158:DDF262158 DMZ262158:DNB262158 DWV262158:DWX262158 EGR262158:EGT262158 EQN262158:EQP262158 FAJ262158:FAL262158 FKF262158:FKH262158 FUB262158:FUD262158 GDX262158:GDZ262158 GNT262158:GNV262158 GXP262158:GXR262158 HHL262158:HHN262158 HRH262158:HRJ262158 IBD262158:IBF262158 IKZ262158:ILB262158 IUV262158:IUX262158 JER262158:JET262158 JON262158:JOP262158 JYJ262158:JYL262158 KIF262158:KIH262158 KSB262158:KSD262158 LBX262158:LBZ262158 LLT262158:LLV262158 LVP262158:LVR262158 MFL262158:MFN262158 MPH262158:MPJ262158 MZD262158:MZF262158 NIZ262158:NJB262158 NSV262158:NSX262158 OCR262158:OCT262158 OMN262158:OMP262158 OWJ262158:OWL262158 PGF262158:PGH262158 PQB262158:PQD262158 PZX262158:PZZ262158 QJT262158:QJV262158 QTP262158:QTR262158 RDL262158:RDN262158 RNH262158:RNJ262158 RXD262158:RXF262158 SGZ262158:SHB262158 SQV262158:SQX262158 TAR262158:TAT262158 TKN262158:TKP262158 TUJ262158:TUL262158 UEF262158:UEH262158 UOB262158:UOD262158 UXX262158:UXZ262158 VHT262158:VHV262158 VRP262158:VRR262158 WBL262158:WBN262158 WLH262158:WLJ262158 WVD262158:WVF262158 IR327694:IT327694 SN327694:SP327694 ACJ327694:ACL327694 AMF327694:AMH327694 AWB327694:AWD327694 BFX327694:BFZ327694 BPT327694:BPV327694 BZP327694:BZR327694 CJL327694:CJN327694 CTH327694:CTJ327694 DDD327694:DDF327694 DMZ327694:DNB327694 DWV327694:DWX327694 EGR327694:EGT327694 EQN327694:EQP327694 FAJ327694:FAL327694 FKF327694:FKH327694 FUB327694:FUD327694 GDX327694:GDZ327694 GNT327694:GNV327694 GXP327694:GXR327694 HHL327694:HHN327694 HRH327694:HRJ327694 IBD327694:IBF327694 IKZ327694:ILB327694 IUV327694:IUX327694 JER327694:JET327694 JON327694:JOP327694 JYJ327694:JYL327694 KIF327694:KIH327694 KSB327694:KSD327694 LBX327694:LBZ327694 LLT327694:LLV327694 LVP327694:LVR327694 MFL327694:MFN327694 MPH327694:MPJ327694 MZD327694:MZF327694 NIZ327694:NJB327694 NSV327694:NSX327694 OCR327694:OCT327694 OMN327694:OMP327694 OWJ327694:OWL327694 PGF327694:PGH327694 PQB327694:PQD327694 PZX327694:PZZ327694 QJT327694:QJV327694 QTP327694:QTR327694 RDL327694:RDN327694 RNH327694:RNJ327694 RXD327694:RXF327694 SGZ327694:SHB327694 SQV327694:SQX327694 TAR327694:TAT327694 TKN327694:TKP327694 TUJ327694:TUL327694 UEF327694:UEH327694 UOB327694:UOD327694 UXX327694:UXZ327694 VHT327694:VHV327694 VRP327694:VRR327694 WBL327694:WBN327694 WLH327694:WLJ327694 WVD327694:WVF327694 IR393230:IT393230 SN393230:SP393230 ACJ393230:ACL393230 AMF393230:AMH393230 AWB393230:AWD393230 BFX393230:BFZ393230 BPT393230:BPV393230 BZP393230:BZR393230 CJL393230:CJN393230 CTH393230:CTJ393230 DDD393230:DDF393230 DMZ393230:DNB393230 DWV393230:DWX393230 EGR393230:EGT393230 EQN393230:EQP393230 FAJ393230:FAL393230 FKF393230:FKH393230 FUB393230:FUD393230 GDX393230:GDZ393230 GNT393230:GNV393230 GXP393230:GXR393230 HHL393230:HHN393230 HRH393230:HRJ393230 IBD393230:IBF393230 IKZ393230:ILB393230 IUV393230:IUX393230 JER393230:JET393230 JON393230:JOP393230 JYJ393230:JYL393230 KIF393230:KIH393230 KSB393230:KSD393230 LBX393230:LBZ393230 LLT393230:LLV393230 LVP393230:LVR393230 MFL393230:MFN393230 MPH393230:MPJ393230 MZD393230:MZF393230 NIZ393230:NJB393230 NSV393230:NSX393230 OCR393230:OCT393230 OMN393230:OMP393230 OWJ393230:OWL393230 PGF393230:PGH393230 PQB393230:PQD393230 PZX393230:PZZ393230 QJT393230:QJV393230 QTP393230:QTR393230 RDL393230:RDN393230 RNH393230:RNJ393230 RXD393230:RXF393230 SGZ393230:SHB393230 SQV393230:SQX393230 TAR393230:TAT393230 TKN393230:TKP393230 TUJ393230:TUL393230 UEF393230:UEH393230 UOB393230:UOD393230 UXX393230:UXZ393230 VHT393230:VHV393230 VRP393230:VRR393230 WBL393230:WBN393230 WLH393230:WLJ393230 WVD393230:WVF393230 IR458766:IT458766 SN458766:SP458766 ACJ458766:ACL458766 AMF458766:AMH458766 AWB458766:AWD458766 BFX458766:BFZ458766 BPT458766:BPV458766 BZP458766:BZR458766 CJL458766:CJN458766 CTH458766:CTJ458766 DDD458766:DDF458766 DMZ458766:DNB458766 DWV458766:DWX458766 EGR458766:EGT458766 EQN458766:EQP458766 FAJ458766:FAL458766 FKF458766:FKH458766 FUB458766:FUD458766 GDX458766:GDZ458766 GNT458766:GNV458766 GXP458766:GXR458766 HHL458766:HHN458766 HRH458766:HRJ458766 IBD458766:IBF458766 IKZ458766:ILB458766 IUV458766:IUX458766 JER458766:JET458766 JON458766:JOP458766 JYJ458766:JYL458766 KIF458766:KIH458766 KSB458766:KSD458766 LBX458766:LBZ458766 LLT458766:LLV458766 LVP458766:LVR458766 MFL458766:MFN458766 MPH458766:MPJ458766 MZD458766:MZF458766 NIZ458766:NJB458766 NSV458766:NSX458766 OCR458766:OCT458766 OMN458766:OMP458766 OWJ458766:OWL458766 PGF458766:PGH458766 PQB458766:PQD458766 PZX458766:PZZ458766 QJT458766:QJV458766 QTP458766:QTR458766 RDL458766:RDN458766 RNH458766:RNJ458766 RXD458766:RXF458766 SGZ458766:SHB458766 SQV458766:SQX458766 TAR458766:TAT458766 TKN458766:TKP458766 TUJ458766:TUL458766 UEF458766:UEH458766 UOB458766:UOD458766 UXX458766:UXZ458766 VHT458766:VHV458766 VRP458766:VRR458766 WBL458766:WBN458766 WLH458766:WLJ458766 WVD458766:WVF458766 IR524302:IT524302 SN524302:SP524302 ACJ524302:ACL524302 AMF524302:AMH524302 AWB524302:AWD524302 BFX524302:BFZ524302 BPT524302:BPV524302 BZP524302:BZR524302 CJL524302:CJN524302 CTH524302:CTJ524302 DDD524302:DDF524302 DMZ524302:DNB524302 DWV524302:DWX524302 EGR524302:EGT524302 EQN524302:EQP524302 FAJ524302:FAL524302 FKF524302:FKH524302 FUB524302:FUD524302 GDX524302:GDZ524302 GNT524302:GNV524302 GXP524302:GXR524302 HHL524302:HHN524302 HRH524302:HRJ524302 IBD524302:IBF524302 IKZ524302:ILB524302 IUV524302:IUX524302 JER524302:JET524302 JON524302:JOP524302 JYJ524302:JYL524302 KIF524302:KIH524302 KSB524302:KSD524302 LBX524302:LBZ524302 LLT524302:LLV524302 LVP524302:LVR524302 MFL524302:MFN524302 MPH524302:MPJ524302 MZD524302:MZF524302 NIZ524302:NJB524302 NSV524302:NSX524302 OCR524302:OCT524302 OMN524302:OMP524302 OWJ524302:OWL524302 PGF524302:PGH524302 PQB524302:PQD524302 PZX524302:PZZ524302 QJT524302:QJV524302 QTP524302:QTR524302 RDL524302:RDN524302 RNH524302:RNJ524302 RXD524302:RXF524302 SGZ524302:SHB524302 SQV524302:SQX524302 TAR524302:TAT524302 TKN524302:TKP524302 TUJ524302:TUL524302 UEF524302:UEH524302 UOB524302:UOD524302 UXX524302:UXZ524302 VHT524302:VHV524302 VRP524302:VRR524302 WBL524302:WBN524302 WLH524302:WLJ524302 WVD524302:WVF524302 IR589838:IT589838 SN589838:SP589838 ACJ589838:ACL589838 AMF589838:AMH589838 AWB589838:AWD589838 BFX589838:BFZ589838 BPT589838:BPV589838 BZP589838:BZR589838 CJL589838:CJN589838 CTH589838:CTJ589838 DDD589838:DDF589838 DMZ589838:DNB589838 DWV589838:DWX589838 EGR589838:EGT589838 EQN589838:EQP589838 FAJ589838:FAL589838 FKF589838:FKH589838 FUB589838:FUD589838 GDX589838:GDZ589838 GNT589838:GNV589838 GXP589838:GXR589838 HHL589838:HHN589838 HRH589838:HRJ589838 IBD589838:IBF589838 IKZ589838:ILB589838 IUV589838:IUX589838 JER589838:JET589838 JON589838:JOP589838 JYJ589838:JYL589838 KIF589838:KIH589838 KSB589838:KSD589838 LBX589838:LBZ589838 LLT589838:LLV589838 LVP589838:LVR589838 MFL589838:MFN589838 MPH589838:MPJ589838 MZD589838:MZF589838 NIZ589838:NJB589838 NSV589838:NSX589838 OCR589838:OCT589838 OMN589838:OMP589838 OWJ589838:OWL589838 PGF589838:PGH589838 PQB589838:PQD589838 PZX589838:PZZ589838 QJT589838:QJV589838 QTP589838:QTR589838 RDL589838:RDN589838 RNH589838:RNJ589838 RXD589838:RXF589838 SGZ589838:SHB589838 SQV589838:SQX589838 TAR589838:TAT589838 TKN589838:TKP589838 TUJ589838:TUL589838 UEF589838:UEH589838 UOB589838:UOD589838 UXX589838:UXZ589838 VHT589838:VHV589838 VRP589838:VRR589838 WBL589838:WBN589838 WLH589838:WLJ589838 WVD589838:WVF589838 IR655374:IT655374 SN655374:SP655374 ACJ655374:ACL655374 AMF655374:AMH655374 AWB655374:AWD655374 BFX655374:BFZ655374 BPT655374:BPV655374 BZP655374:BZR655374 CJL655374:CJN655374 CTH655374:CTJ655374 DDD655374:DDF655374 DMZ655374:DNB655374 DWV655374:DWX655374 EGR655374:EGT655374 EQN655374:EQP655374 FAJ655374:FAL655374 FKF655374:FKH655374 FUB655374:FUD655374 GDX655374:GDZ655374 GNT655374:GNV655374 GXP655374:GXR655374 HHL655374:HHN655374 HRH655374:HRJ655374 IBD655374:IBF655374 IKZ655374:ILB655374 IUV655374:IUX655374 JER655374:JET655374 JON655374:JOP655374 JYJ655374:JYL655374 KIF655374:KIH655374 KSB655374:KSD655374 LBX655374:LBZ655374 LLT655374:LLV655374 LVP655374:LVR655374 MFL655374:MFN655374 MPH655374:MPJ655374 MZD655374:MZF655374 NIZ655374:NJB655374 NSV655374:NSX655374 OCR655374:OCT655374 OMN655374:OMP655374 OWJ655374:OWL655374 PGF655374:PGH655374 PQB655374:PQD655374 PZX655374:PZZ655374 QJT655374:QJV655374 QTP655374:QTR655374 RDL655374:RDN655374 RNH655374:RNJ655374 RXD655374:RXF655374 SGZ655374:SHB655374 SQV655374:SQX655374 TAR655374:TAT655374 TKN655374:TKP655374 TUJ655374:TUL655374 UEF655374:UEH655374 UOB655374:UOD655374 UXX655374:UXZ655374 VHT655374:VHV655374 VRP655374:VRR655374 WBL655374:WBN655374 WLH655374:WLJ655374 WVD655374:WVF655374 IR720910:IT720910 SN720910:SP720910 ACJ720910:ACL720910 AMF720910:AMH720910 AWB720910:AWD720910 BFX720910:BFZ720910 BPT720910:BPV720910 BZP720910:BZR720910 CJL720910:CJN720910 CTH720910:CTJ720910 DDD720910:DDF720910 DMZ720910:DNB720910 DWV720910:DWX720910 EGR720910:EGT720910 EQN720910:EQP720910 FAJ720910:FAL720910 FKF720910:FKH720910 FUB720910:FUD720910 GDX720910:GDZ720910 GNT720910:GNV720910 GXP720910:GXR720910 HHL720910:HHN720910 HRH720910:HRJ720910 IBD720910:IBF720910 IKZ720910:ILB720910 IUV720910:IUX720910 JER720910:JET720910 JON720910:JOP720910 JYJ720910:JYL720910 KIF720910:KIH720910 KSB720910:KSD720910 LBX720910:LBZ720910 LLT720910:LLV720910 LVP720910:LVR720910 MFL720910:MFN720910 MPH720910:MPJ720910 MZD720910:MZF720910 NIZ720910:NJB720910 NSV720910:NSX720910 OCR720910:OCT720910 OMN720910:OMP720910 OWJ720910:OWL720910 PGF720910:PGH720910 PQB720910:PQD720910 PZX720910:PZZ720910 QJT720910:QJV720910 QTP720910:QTR720910 RDL720910:RDN720910 RNH720910:RNJ720910 RXD720910:RXF720910 SGZ720910:SHB720910 SQV720910:SQX720910 TAR720910:TAT720910 TKN720910:TKP720910 TUJ720910:TUL720910 UEF720910:UEH720910 UOB720910:UOD720910 UXX720910:UXZ720910 VHT720910:VHV720910 VRP720910:VRR720910 WBL720910:WBN720910 WLH720910:WLJ720910 WVD720910:WVF720910 IR786446:IT786446 SN786446:SP786446 ACJ786446:ACL786446 AMF786446:AMH786446 AWB786446:AWD786446 BFX786446:BFZ786446 BPT786446:BPV786446 BZP786446:BZR786446 CJL786446:CJN786446 CTH786446:CTJ786446 DDD786446:DDF786446 DMZ786446:DNB786446 DWV786446:DWX786446 EGR786446:EGT786446 EQN786446:EQP786446 FAJ786446:FAL786446 FKF786446:FKH786446 FUB786446:FUD786446 GDX786446:GDZ786446 GNT786446:GNV786446 GXP786446:GXR786446 HHL786446:HHN786446 HRH786446:HRJ786446 IBD786446:IBF786446 IKZ786446:ILB786446 IUV786446:IUX786446 JER786446:JET786446 JON786446:JOP786446 JYJ786446:JYL786446 KIF786446:KIH786446 KSB786446:KSD786446 LBX786446:LBZ786446 LLT786446:LLV786446 LVP786446:LVR786446 MFL786446:MFN786446 MPH786446:MPJ786446 MZD786446:MZF786446 NIZ786446:NJB786446 NSV786446:NSX786446 OCR786446:OCT786446 OMN786446:OMP786446 OWJ786446:OWL786446 PGF786446:PGH786446 PQB786446:PQD786446 PZX786446:PZZ786446 QJT786446:QJV786446 QTP786446:QTR786446 RDL786446:RDN786446 RNH786446:RNJ786446 RXD786446:RXF786446 SGZ786446:SHB786446 SQV786446:SQX786446 TAR786446:TAT786446 TKN786446:TKP786446 TUJ786446:TUL786446 UEF786446:UEH786446 UOB786446:UOD786446 UXX786446:UXZ786446 VHT786446:VHV786446 VRP786446:VRR786446 WBL786446:WBN786446 WLH786446:WLJ786446 WVD786446:WVF786446 IR851982:IT851982 SN851982:SP851982 ACJ851982:ACL851982 AMF851982:AMH851982 AWB851982:AWD851982 BFX851982:BFZ851982 BPT851982:BPV851982 BZP851982:BZR851982 CJL851982:CJN851982 CTH851982:CTJ851982 DDD851982:DDF851982 DMZ851982:DNB851982 DWV851982:DWX851982 EGR851982:EGT851982 EQN851982:EQP851982 FAJ851982:FAL851982 FKF851982:FKH851982 FUB851982:FUD851982 GDX851982:GDZ851982 GNT851982:GNV851982 GXP851982:GXR851982 HHL851982:HHN851982 HRH851982:HRJ851982 IBD851982:IBF851982 IKZ851982:ILB851982 IUV851982:IUX851982 JER851982:JET851982 JON851982:JOP851982 JYJ851982:JYL851982 KIF851982:KIH851982 KSB851982:KSD851982 LBX851982:LBZ851982 LLT851982:LLV851982 LVP851982:LVR851982 MFL851982:MFN851982 MPH851982:MPJ851982 MZD851982:MZF851982 NIZ851982:NJB851982 NSV851982:NSX851982 OCR851982:OCT851982 OMN851982:OMP851982 OWJ851982:OWL851982 PGF851982:PGH851982 PQB851982:PQD851982 PZX851982:PZZ851982 QJT851982:QJV851982 QTP851982:QTR851982 RDL851982:RDN851982 RNH851982:RNJ851982 RXD851982:RXF851982 SGZ851982:SHB851982 SQV851982:SQX851982 TAR851982:TAT851982 TKN851982:TKP851982 TUJ851982:TUL851982 UEF851982:UEH851982 UOB851982:UOD851982 UXX851982:UXZ851982 VHT851982:VHV851982 VRP851982:VRR851982 WBL851982:WBN851982 WLH851982:WLJ851982 WVD851982:WVF851982 IR917518:IT917518 SN917518:SP917518 ACJ917518:ACL917518 AMF917518:AMH917518 AWB917518:AWD917518 BFX917518:BFZ917518 BPT917518:BPV917518 BZP917518:BZR917518 CJL917518:CJN917518 CTH917518:CTJ917518 DDD917518:DDF917518 DMZ917518:DNB917518 DWV917518:DWX917518 EGR917518:EGT917518 EQN917518:EQP917518 FAJ917518:FAL917518 FKF917518:FKH917518 FUB917518:FUD917518 GDX917518:GDZ917518 GNT917518:GNV917518 GXP917518:GXR917518 HHL917518:HHN917518 HRH917518:HRJ917518 IBD917518:IBF917518 IKZ917518:ILB917518 IUV917518:IUX917518 JER917518:JET917518 JON917518:JOP917518 JYJ917518:JYL917518 KIF917518:KIH917518 KSB917518:KSD917518 LBX917518:LBZ917518 LLT917518:LLV917518 LVP917518:LVR917518 MFL917518:MFN917518 MPH917518:MPJ917518 MZD917518:MZF917518 NIZ917518:NJB917518 NSV917518:NSX917518 OCR917518:OCT917518 OMN917518:OMP917518 OWJ917518:OWL917518 PGF917518:PGH917518 PQB917518:PQD917518 PZX917518:PZZ917518 QJT917518:QJV917518 QTP917518:QTR917518 RDL917518:RDN917518 RNH917518:RNJ917518 RXD917518:RXF917518 SGZ917518:SHB917518 SQV917518:SQX917518 TAR917518:TAT917518 TKN917518:TKP917518 TUJ917518:TUL917518 UEF917518:UEH917518 UOB917518:UOD917518 UXX917518:UXZ917518 VHT917518:VHV917518 VRP917518:VRR917518 WBL917518:WBN917518 WLH917518:WLJ917518 WVD917518:WVF917518 IR983054:IT983054 SN983054:SP983054 ACJ983054:ACL983054 AMF983054:AMH983054 AWB983054:AWD983054 BFX983054:BFZ983054 BPT983054:BPV983054 BZP983054:BZR983054 CJL983054:CJN983054 CTH983054:CTJ983054 DDD983054:DDF983054 DMZ983054:DNB983054 DWV983054:DWX983054 EGR983054:EGT983054 EQN983054:EQP983054 FAJ983054:FAL983054 FKF983054:FKH983054 FUB983054:FUD983054 GDX983054:GDZ983054 GNT983054:GNV983054 GXP983054:GXR983054 HHL983054:HHN983054 HRH983054:HRJ983054 IBD983054:IBF983054 IKZ983054:ILB983054 IUV983054:IUX983054 JER983054:JET983054 JON983054:JOP983054 JYJ983054:JYL983054 KIF983054:KIH983054 KSB983054:KSD983054 LBX983054:LBZ983054 LLT983054:LLV983054 LVP983054:LVR983054 MFL983054:MFN983054 MPH983054:MPJ983054 MZD983054:MZF983054 NIZ983054:NJB983054 NSV983054:NSX983054 OCR983054:OCT983054 OMN983054:OMP983054 OWJ983054:OWL983054 PGF983054:PGH983054 PQB983054:PQD983054 PZX983054:PZZ983054 QJT983054:QJV983054 QTP983054:QTR983054 RDL983054:RDN983054 RNH983054:RNJ983054 RXD983054:RXF983054 SGZ983054:SHB983054 SQV983054:SQX983054 TAR983054:TAT983054 TKN983054:TKP983054 TUJ983054:TUL983054 UEF983054:UEH983054 UOB983054:UOD983054 UXX983054:UXZ983054 VHT983054:VHV983054 VRP983054:VRR983054 WBL983054:WBN983054 WLH983054:WLJ983054 WVD983054:WVF983054 IR65544 SN65544 ACJ65544 AMF65544 AWB65544 BFX65544 BPT65544 BZP65544 CJL65544 CTH65544 DDD65544 DMZ65544 DWV65544 EGR65544 EQN65544 FAJ65544 FKF65544 FUB65544 GDX65544 GNT65544 GXP65544 HHL65544 HRH65544 IBD65544 IKZ65544 IUV65544 JER65544 JON65544 JYJ65544 KIF65544 KSB65544 LBX65544 LLT65544 LVP65544 MFL65544 MPH65544 MZD65544 NIZ65544 NSV65544 OCR65544 OMN65544 OWJ65544 PGF65544 PQB65544 PZX65544 QJT65544 QTP65544 RDL65544 RNH65544 RXD65544 SGZ65544 SQV65544 TAR65544 TKN65544 TUJ65544 UEF65544 UOB65544 UXX65544 VHT65544 VRP65544 WBL65544 WLH65544 WVD65544 IR131080 SN131080 ACJ131080 AMF131080 AWB131080 BFX131080 BPT131080 BZP131080 CJL131080 CTH131080 DDD131080 DMZ131080 DWV131080 EGR131080 EQN131080 FAJ131080 FKF131080 FUB131080 GDX131080 GNT131080 GXP131080 HHL131080 HRH131080 IBD131080 IKZ131080 IUV131080 JER131080 JON131080 JYJ131080 KIF131080 KSB131080 LBX131080 LLT131080 LVP131080 MFL131080 MPH131080 MZD131080 NIZ131080 NSV131080 OCR131080 OMN131080 OWJ131080 PGF131080 PQB131080 PZX131080 QJT131080 QTP131080 RDL131080 RNH131080 RXD131080 SGZ131080 SQV131080 TAR131080 TKN131080 TUJ131080 UEF131080 UOB131080 UXX131080 VHT131080 VRP131080 WBL131080 WLH131080 WVD131080 IR196616 SN196616 ACJ196616 AMF196616 AWB196616 BFX196616 BPT196616 BZP196616 CJL196616 CTH196616 DDD196616 DMZ196616 DWV196616 EGR196616 EQN196616 FAJ196616 FKF196616 FUB196616 GDX196616 GNT196616 GXP196616 HHL196616 HRH196616 IBD196616 IKZ196616 IUV196616 JER196616 JON196616 JYJ196616 KIF196616 KSB196616 LBX196616 LLT196616 LVP196616 MFL196616 MPH196616 MZD196616 NIZ196616 NSV196616 OCR196616 OMN196616 OWJ196616 PGF196616 PQB196616 PZX196616 QJT196616 QTP196616 RDL196616 RNH196616 RXD196616 SGZ196616 SQV196616 TAR196616 TKN196616 TUJ196616 UEF196616 UOB196616 UXX196616 VHT196616 VRP196616 WBL196616 WLH196616 WVD196616 IR262152 SN262152 ACJ262152 AMF262152 AWB262152 BFX262152 BPT262152 BZP262152 CJL262152 CTH262152 DDD262152 DMZ262152 DWV262152 EGR262152 EQN262152 FAJ262152 FKF262152 FUB262152 GDX262152 GNT262152 GXP262152 HHL262152 HRH262152 IBD262152 IKZ262152 IUV262152 JER262152 JON262152 JYJ262152 KIF262152 KSB262152 LBX262152 LLT262152 LVP262152 MFL262152 MPH262152 MZD262152 NIZ262152 NSV262152 OCR262152 OMN262152 OWJ262152 PGF262152 PQB262152 PZX262152 QJT262152 QTP262152 RDL262152 RNH262152 RXD262152 SGZ262152 SQV262152 TAR262152 TKN262152 TUJ262152 UEF262152 UOB262152 UXX262152 VHT262152 VRP262152 WBL262152 WLH262152 WVD262152 IR327688 SN327688 ACJ327688 AMF327688 AWB327688 BFX327688 BPT327688 BZP327688 CJL327688 CTH327688 DDD327688 DMZ327688 DWV327688 EGR327688 EQN327688 FAJ327688 FKF327688 FUB327688 GDX327688 GNT327688 GXP327688 HHL327688 HRH327688 IBD327688 IKZ327688 IUV327688 JER327688 JON327688 JYJ327688 KIF327688 KSB327688 LBX327688 LLT327688 LVP327688 MFL327688 MPH327688 MZD327688 NIZ327688 NSV327688 OCR327688 OMN327688 OWJ327688 PGF327688 PQB327688 PZX327688 QJT327688 QTP327688 RDL327688 RNH327688 RXD327688 SGZ327688 SQV327688 TAR327688 TKN327688 TUJ327688 UEF327688 UOB327688 UXX327688 VHT327688 VRP327688 WBL327688 WLH327688 WVD327688 IR393224 SN393224 ACJ393224 AMF393224 AWB393224 BFX393224 BPT393224 BZP393224 CJL393224 CTH393224 DDD393224 DMZ393224 DWV393224 EGR393224 EQN393224 FAJ393224 FKF393224 FUB393224 GDX393224 GNT393224 GXP393224 HHL393224 HRH393224 IBD393224 IKZ393224 IUV393224 JER393224 JON393224 JYJ393224 KIF393224 KSB393224 LBX393224 LLT393224 LVP393224 MFL393224 MPH393224 MZD393224 NIZ393224 NSV393224 OCR393224 OMN393224 OWJ393224 PGF393224 PQB393224 PZX393224 QJT393224 QTP393224 RDL393224 RNH393224 RXD393224 SGZ393224 SQV393224 TAR393224 TKN393224 TUJ393224 UEF393224 UOB393224 UXX393224 VHT393224 VRP393224 WBL393224 WLH393224 WVD393224 IR458760 SN458760 ACJ458760 AMF458760 AWB458760 BFX458760 BPT458760 BZP458760 CJL458760 CTH458760 DDD458760 DMZ458760 DWV458760 EGR458760 EQN458760 FAJ458760 FKF458760 FUB458760 GDX458760 GNT458760 GXP458760 HHL458760 HRH458760 IBD458760 IKZ458760 IUV458760 JER458760 JON458760 JYJ458760 KIF458760 KSB458760 LBX458760 LLT458760 LVP458760 MFL458760 MPH458760 MZD458760 NIZ458760 NSV458760 OCR458760 OMN458760 OWJ458760 PGF458760 PQB458760 PZX458760 QJT458760 QTP458760 RDL458760 RNH458760 RXD458760 SGZ458760 SQV458760 TAR458760 TKN458760 TUJ458760 UEF458760 UOB458760 UXX458760 VHT458760 VRP458760 WBL458760 WLH458760 WVD458760 IR524296 SN524296 ACJ524296 AMF524296 AWB524296 BFX524296 BPT524296 BZP524296 CJL524296 CTH524296 DDD524296 DMZ524296 DWV524296 EGR524296 EQN524296 FAJ524296 FKF524296 FUB524296 GDX524296 GNT524296 GXP524296 HHL524296 HRH524296 IBD524296 IKZ524296 IUV524296 JER524296 JON524296 JYJ524296 KIF524296 KSB524296 LBX524296 LLT524296 LVP524296 MFL524296 MPH524296 MZD524296 NIZ524296 NSV524296 OCR524296 OMN524296 OWJ524296 PGF524296 PQB524296 PZX524296 QJT524296 QTP524296 RDL524296 RNH524296 RXD524296 SGZ524296 SQV524296 TAR524296 TKN524296 TUJ524296 UEF524296 UOB524296 UXX524296 VHT524296 VRP524296 WBL524296 WLH524296 WVD524296 IR589832 SN589832 ACJ589832 AMF589832 AWB589832 BFX589832 BPT589832 BZP589832 CJL589832 CTH589832 DDD589832 DMZ589832 DWV589832 EGR589832 EQN589832 FAJ589832 FKF589832 FUB589832 GDX589832 GNT589832 GXP589832 HHL589832 HRH589832 IBD589832 IKZ589832 IUV589832 JER589832 JON589832 JYJ589832 KIF589832 KSB589832 LBX589832 LLT589832 LVP589832 MFL589832 MPH589832 MZD589832 NIZ589832 NSV589832 OCR589832 OMN589832 OWJ589832 PGF589832 PQB589832 PZX589832 QJT589832 QTP589832 RDL589832 RNH589832 RXD589832 SGZ589832 SQV589832 TAR589832 TKN589832 TUJ589832 UEF589832 UOB589832 UXX589832 VHT589832 VRP589832 WBL589832 WLH589832 WVD589832 IR655368 SN655368 ACJ655368 AMF655368 AWB655368 BFX655368 BPT655368 BZP655368 CJL655368 CTH655368 DDD655368 DMZ655368 DWV655368 EGR655368 EQN655368 FAJ655368 FKF655368 FUB655368 GDX655368 GNT655368 GXP655368 HHL655368 HRH655368 IBD655368 IKZ655368 IUV655368 JER655368 JON655368 JYJ655368 KIF655368 KSB655368 LBX655368 LLT655368 LVP655368 MFL655368 MPH655368 MZD655368 NIZ655368 NSV655368 OCR655368 OMN655368 OWJ655368 PGF655368 PQB655368 PZX655368 QJT655368 QTP655368 RDL655368 RNH655368 RXD655368 SGZ655368 SQV655368 TAR655368 TKN655368 TUJ655368 UEF655368 UOB655368 UXX655368 VHT655368 VRP655368 WBL655368 WLH655368 WVD655368 IR720904 SN720904 ACJ720904 AMF720904 AWB720904 BFX720904 BPT720904 BZP720904 CJL720904 CTH720904 DDD720904 DMZ720904 DWV720904 EGR720904 EQN720904 FAJ720904 FKF720904 FUB720904 GDX720904 GNT720904 GXP720904 HHL720904 HRH720904 IBD720904 IKZ720904 IUV720904 JER720904 JON720904 JYJ720904 KIF720904 KSB720904 LBX720904 LLT720904 LVP720904 MFL720904 MPH720904 MZD720904 NIZ720904 NSV720904 OCR720904 OMN720904 OWJ720904 PGF720904 PQB720904 PZX720904 QJT720904 QTP720904 RDL720904 RNH720904 RXD720904 SGZ720904 SQV720904 TAR720904 TKN720904 TUJ720904 UEF720904 UOB720904 UXX720904 VHT720904 VRP720904 WBL720904 WLH720904 WVD720904 IR786440 SN786440 ACJ786440 AMF786440 AWB786440 BFX786440 BPT786440 BZP786440 CJL786440 CTH786440 DDD786440 DMZ786440 DWV786440 EGR786440 EQN786440 FAJ786440 FKF786440 FUB786440 GDX786440 GNT786440 GXP786440 HHL786440 HRH786440 IBD786440 IKZ786440 IUV786440 JER786440 JON786440 JYJ786440 KIF786440 KSB786440 LBX786440 LLT786440 LVP786440 MFL786440 MPH786440 MZD786440 NIZ786440 NSV786440 OCR786440 OMN786440 OWJ786440 PGF786440 PQB786440 PZX786440 QJT786440 QTP786440 RDL786440 RNH786440 RXD786440 SGZ786440 SQV786440 TAR786440 TKN786440 TUJ786440 UEF786440 UOB786440 UXX786440 VHT786440 VRP786440 WBL786440 WLH786440 WVD786440 IR851976 SN851976 ACJ851976 AMF851976 AWB851976 BFX851976 BPT851976 BZP851976 CJL851976 CTH851976 DDD851976 DMZ851976 DWV851976 EGR851976 EQN851976 FAJ851976 FKF851976 FUB851976 GDX851976 GNT851976 GXP851976 HHL851976 HRH851976 IBD851976 IKZ851976 IUV851976 JER851976 JON851976 JYJ851976 KIF851976 KSB851976 LBX851976 LLT851976 LVP851976 MFL851976 MPH851976 MZD851976 NIZ851976 NSV851976 OCR851976 OMN851976 OWJ851976 PGF851976 PQB851976 PZX851976 QJT851976 QTP851976 RDL851976 RNH851976 RXD851976 SGZ851976 SQV851976 TAR851976 TKN851976 TUJ851976 UEF851976 UOB851976 UXX851976 VHT851976 VRP851976 WBL851976 WLH851976 WVD851976 IR917512 SN917512 ACJ917512 AMF917512 AWB917512 BFX917512 BPT917512 BZP917512 CJL917512 CTH917512 DDD917512 DMZ917512 DWV917512 EGR917512 EQN917512 FAJ917512 FKF917512 FUB917512 GDX917512 GNT917512 GXP917512 HHL917512 HRH917512 IBD917512 IKZ917512 IUV917512 JER917512 JON917512 JYJ917512 KIF917512 KSB917512 LBX917512 LLT917512 LVP917512 MFL917512 MPH917512 MZD917512 NIZ917512 NSV917512 OCR917512 OMN917512 OWJ917512 PGF917512 PQB917512 PZX917512 QJT917512 QTP917512 RDL917512 RNH917512 RXD917512 SGZ917512 SQV917512 TAR917512 TKN917512 TUJ917512 UEF917512 UOB917512 UXX917512 VHT917512 VRP917512 WBL917512 WLH917512 WVD917512 IR983048 SN983048 ACJ983048 AMF983048 AWB983048 BFX983048 BPT983048 BZP983048 CJL983048 CTH983048 DDD983048 DMZ983048 DWV983048 EGR983048 EQN983048 FAJ983048 FKF983048 FUB983048 GDX983048 GNT983048 GXP983048 HHL983048 HRH983048 IBD983048 IKZ983048 IUV983048 JER983048 JON983048 JYJ983048 KIF983048 KSB983048 LBX983048 LLT983048 LVP983048 MFL983048 MPH983048 MZD983048 NIZ983048 NSV983048 OCR983048 OMN983048 OWJ983048 PGF983048 PQB983048 PZX983048 QJT983048 QTP983048 RDL983048 RNH983048 RXD983048 SGZ983048 SQV983048 TAR983048 TKN983048 TUJ983048 UEF983048 UOB983048 UXX983048 VHT983048 VRP983048 WBL983048 WLH983048 WVD983048 IR65549 SN65549 ACJ65549 AMF65549 AWB65549 BFX65549 BPT65549 BZP65549 CJL65549 CTH65549 DDD65549 DMZ65549 DWV65549 EGR65549 EQN65549 FAJ65549 FKF65549 FUB65549 GDX65549 GNT65549 GXP65549 HHL65549 HRH65549 IBD65549 IKZ65549 IUV65549 JER65549 JON65549 JYJ65549 KIF65549 KSB65549 LBX65549 LLT65549 LVP65549 MFL65549 MPH65549 MZD65549 NIZ65549 NSV65549 OCR65549 OMN65549 OWJ65549 PGF65549 PQB65549 PZX65549 QJT65549 QTP65549 RDL65549 RNH65549 RXD65549 SGZ65549 SQV65549 TAR65549 TKN65549 TUJ65549 UEF65549 UOB65549 UXX65549 VHT65549 VRP65549 WBL65549 WLH65549 WVD65549 IR131085 SN131085 ACJ131085 AMF131085 AWB131085 BFX131085 BPT131085 BZP131085 CJL131085 CTH131085 DDD131085 DMZ131085 DWV131085 EGR131085 EQN131085 FAJ131085 FKF131085 FUB131085 GDX131085 GNT131085 GXP131085 HHL131085 HRH131085 IBD131085 IKZ131085 IUV131085 JER131085 JON131085 JYJ131085 KIF131085 KSB131085 LBX131085 LLT131085 LVP131085 MFL131085 MPH131085 MZD131085 NIZ131085 NSV131085 OCR131085 OMN131085 OWJ131085 PGF131085 PQB131085 PZX131085 QJT131085 QTP131085 RDL131085 RNH131085 RXD131085 SGZ131085 SQV131085 TAR131085 TKN131085 TUJ131085 UEF131085 UOB131085 UXX131085 VHT131085 VRP131085 WBL131085 WLH131085 WVD131085 IR196621 SN196621 ACJ196621 AMF196621 AWB196621 BFX196621 BPT196621 BZP196621 CJL196621 CTH196621 DDD196621 DMZ196621 DWV196621 EGR196621 EQN196621 FAJ196621 FKF196621 FUB196621 GDX196621 GNT196621 GXP196621 HHL196621 HRH196621 IBD196621 IKZ196621 IUV196621 JER196621 JON196621 JYJ196621 KIF196621 KSB196621 LBX196621 LLT196621 LVP196621 MFL196621 MPH196621 MZD196621 NIZ196621 NSV196621 OCR196621 OMN196621 OWJ196621 PGF196621 PQB196621 PZX196621 QJT196621 QTP196621 RDL196621 RNH196621 RXD196621 SGZ196621 SQV196621 TAR196621 TKN196621 TUJ196621 UEF196621 UOB196621 UXX196621 VHT196621 VRP196621 WBL196621 WLH196621 WVD196621 IR262157 SN262157 ACJ262157 AMF262157 AWB262157 BFX262157 BPT262157 BZP262157 CJL262157 CTH262157 DDD262157 DMZ262157 DWV262157 EGR262157 EQN262157 FAJ262157 FKF262157 FUB262157 GDX262157 GNT262157 GXP262157 HHL262157 HRH262157 IBD262157 IKZ262157 IUV262157 JER262157 JON262157 JYJ262157 KIF262157 KSB262157 LBX262157 LLT262157 LVP262157 MFL262157 MPH262157 MZD262157 NIZ262157 NSV262157 OCR262157 OMN262157 OWJ262157 PGF262157 PQB262157 PZX262157 QJT262157 QTP262157 RDL262157 RNH262157 RXD262157 SGZ262157 SQV262157 TAR262157 TKN262157 TUJ262157 UEF262157 UOB262157 UXX262157 VHT262157 VRP262157 WBL262157 WLH262157 WVD262157 IR327693 SN327693 ACJ327693 AMF327693 AWB327693 BFX327693 BPT327693 BZP327693 CJL327693 CTH327693 DDD327693 DMZ327693 DWV327693 EGR327693 EQN327693 FAJ327693 FKF327693 FUB327693 GDX327693 GNT327693 GXP327693 HHL327693 HRH327693 IBD327693 IKZ327693 IUV327693 JER327693 JON327693 JYJ327693 KIF327693 KSB327693 LBX327693 LLT327693 LVP327693 MFL327693 MPH327693 MZD327693 NIZ327693 NSV327693 OCR327693 OMN327693 OWJ327693 PGF327693 PQB327693 PZX327693 QJT327693 QTP327693 RDL327693 RNH327693 RXD327693 SGZ327693 SQV327693 TAR327693 TKN327693 TUJ327693 UEF327693 UOB327693 UXX327693 VHT327693 VRP327693 WBL327693 WLH327693 WVD327693 IR393229 SN393229 ACJ393229 AMF393229 AWB393229 BFX393229 BPT393229 BZP393229 CJL393229 CTH393229 DDD393229 DMZ393229 DWV393229 EGR393229 EQN393229 FAJ393229 FKF393229 FUB393229 GDX393229 GNT393229 GXP393229 HHL393229 HRH393229 IBD393229 IKZ393229 IUV393229 JER393229 JON393229 JYJ393229 KIF393229 KSB393229 LBX393229 LLT393229 LVP393229 MFL393229 MPH393229 MZD393229 NIZ393229 NSV393229 OCR393229 OMN393229 OWJ393229 PGF393229 PQB393229 PZX393229 QJT393229 QTP393229 RDL393229 RNH393229 RXD393229 SGZ393229 SQV393229 TAR393229 TKN393229 TUJ393229 UEF393229 UOB393229 UXX393229 VHT393229 VRP393229 WBL393229 WLH393229 WVD393229 IR458765 SN458765 ACJ458765 AMF458765 AWB458765 BFX458765 BPT458765 BZP458765 CJL458765 CTH458765 DDD458765 DMZ458765 DWV458765 EGR458765 EQN458765 FAJ458765 FKF458765 FUB458765 GDX458765 GNT458765 GXP458765 HHL458765 HRH458765 IBD458765 IKZ458765 IUV458765 JER458765 JON458765 JYJ458765 KIF458765 KSB458765 LBX458765 LLT458765 LVP458765 MFL458765 MPH458765 MZD458765 NIZ458765 NSV458765 OCR458765 OMN458765 OWJ458765 PGF458765 PQB458765 PZX458765 QJT458765 QTP458765 RDL458765 RNH458765 RXD458765 SGZ458765 SQV458765 TAR458765 TKN458765 TUJ458765 UEF458765 UOB458765 UXX458765 VHT458765 VRP458765 WBL458765 WLH458765 WVD458765 IR524301 SN524301 ACJ524301 AMF524301 AWB524301 BFX524301 BPT524301 BZP524301 CJL524301 CTH524301 DDD524301 DMZ524301 DWV524301 EGR524301 EQN524301 FAJ524301 FKF524301 FUB524301 GDX524301 GNT524301 GXP524301 HHL524301 HRH524301 IBD524301 IKZ524301 IUV524301 JER524301 JON524301 JYJ524301 KIF524301 KSB524301 LBX524301 LLT524301 LVP524301 MFL524301 MPH524301 MZD524301 NIZ524301 NSV524301 OCR524301 OMN524301 OWJ524301 PGF524301 PQB524301 PZX524301 QJT524301 QTP524301 RDL524301 RNH524301 RXD524301 SGZ524301 SQV524301 TAR524301 TKN524301 TUJ524301 UEF524301 UOB524301 UXX524301 VHT524301 VRP524301 WBL524301 WLH524301 WVD524301 IR589837 SN589837 ACJ589837 AMF589837 AWB589837 BFX589837 BPT589837 BZP589837 CJL589837 CTH589837 DDD589837 DMZ589837 DWV589837 EGR589837 EQN589837 FAJ589837 FKF589837 FUB589837 GDX589837 GNT589837 GXP589837 HHL589837 HRH589837 IBD589837 IKZ589837 IUV589837 JER589837 JON589837 JYJ589837 KIF589837 KSB589837 LBX589837 LLT589837 LVP589837 MFL589837 MPH589837 MZD589837 NIZ589837 NSV589837 OCR589837 OMN589837 OWJ589837 PGF589837 PQB589837 PZX589837 QJT589837 QTP589837 RDL589837 RNH589837 RXD589837 SGZ589837 SQV589837 TAR589837 TKN589837 TUJ589837 UEF589837 UOB589837 UXX589837 VHT589837 VRP589837 WBL589837 WLH589837 WVD589837 IR655373 SN655373 ACJ655373 AMF655373 AWB655373 BFX655373 BPT655373 BZP655373 CJL655373 CTH655373 DDD655373 DMZ655373 DWV655373 EGR655373 EQN655373 FAJ655373 FKF655373 FUB655373 GDX655373 GNT655373 GXP655373 HHL655373 HRH655373 IBD655373 IKZ655373 IUV655373 JER655373 JON655373 JYJ655373 KIF655373 KSB655373 LBX655373 LLT655373 LVP655373 MFL655373 MPH655373 MZD655373 NIZ655373 NSV655373 OCR655373 OMN655373 OWJ655373 PGF655373 PQB655373 PZX655373 QJT655373 QTP655373 RDL655373 RNH655373 RXD655373 SGZ655373 SQV655373 TAR655373 TKN655373 TUJ655373 UEF655373 UOB655373 UXX655373 VHT655373 VRP655373 WBL655373 WLH655373 WVD655373 IR720909 SN720909 ACJ720909 AMF720909 AWB720909 BFX720909 BPT720909 BZP720909 CJL720909 CTH720909 DDD720909 DMZ720909 DWV720909 EGR720909 EQN720909 FAJ720909 FKF720909 FUB720909 GDX720909 GNT720909 GXP720909 HHL720909 HRH720909 IBD720909 IKZ720909 IUV720909 JER720909 JON720909 JYJ720909 KIF720909 KSB720909 LBX720909 LLT720909 LVP720909 MFL720909 MPH720909 MZD720909 NIZ720909 NSV720909 OCR720909 OMN720909 OWJ720909 PGF720909 PQB720909 PZX720909 QJT720909 QTP720909 RDL720909 RNH720909 RXD720909 SGZ720909 SQV720909 TAR720909 TKN720909 TUJ720909 UEF720909 UOB720909 UXX720909 VHT720909 VRP720909 WBL720909 WLH720909 WVD720909 IR786445 SN786445 ACJ786445 AMF786445 AWB786445 BFX786445 BPT786445 BZP786445 CJL786445 CTH786445 DDD786445 DMZ786445 DWV786445 EGR786445 EQN786445 FAJ786445 FKF786445 FUB786445 GDX786445 GNT786445 GXP786445 HHL786445 HRH786445 IBD786445 IKZ786445 IUV786445 JER786445 JON786445 JYJ786445 KIF786445 KSB786445 LBX786445 LLT786445 LVP786445 MFL786445 MPH786445 MZD786445 NIZ786445 NSV786445 OCR786445 OMN786445 OWJ786445 PGF786445 PQB786445 PZX786445 QJT786445 QTP786445 RDL786445 RNH786445 RXD786445 SGZ786445 SQV786445 TAR786445 TKN786445 TUJ786445 UEF786445 UOB786445 UXX786445 VHT786445 VRP786445 WBL786445 WLH786445 WVD786445 IR851981 SN851981 ACJ851981 AMF851981 AWB851981 BFX851981 BPT851981 BZP851981 CJL851981 CTH851981 DDD851981 DMZ851981 DWV851981 EGR851981 EQN851981 FAJ851981 FKF851981 FUB851981 GDX851981 GNT851981 GXP851981 HHL851981 HRH851981 IBD851981 IKZ851981 IUV851981 JER851981 JON851981 JYJ851981 KIF851981 KSB851981 LBX851981 LLT851981 LVP851981 MFL851981 MPH851981 MZD851981 NIZ851981 NSV851981 OCR851981 OMN851981 OWJ851981 PGF851981 PQB851981 PZX851981 QJT851981 QTP851981 RDL851981 RNH851981 RXD851981 SGZ851981 SQV851981 TAR851981 TKN851981 TUJ851981 UEF851981 UOB851981 UXX851981 VHT851981 VRP851981 WBL851981 WLH851981 WVD851981 IR917517 SN917517 ACJ917517 AMF917517 AWB917517 BFX917517 BPT917517 BZP917517 CJL917517 CTH917517 DDD917517 DMZ917517 DWV917517 EGR917517 EQN917517 FAJ917517 FKF917517 FUB917517 GDX917517 GNT917517 GXP917517 HHL917517 HRH917517 IBD917517 IKZ917517 IUV917517 JER917517 JON917517 JYJ917517 KIF917517 KSB917517 LBX917517 LLT917517 LVP917517 MFL917517 MPH917517 MZD917517 NIZ917517 NSV917517 OCR917517 OMN917517 OWJ917517 PGF917517 PQB917517 PZX917517 QJT917517 QTP917517 RDL917517 RNH917517 RXD917517 SGZ917517 SQV917517 TAR917517 TKN917517 TUJ917517 UEF917517 UOB917517 UXX917517 VHT917517 VRP917517 WBL917517 WLH917517 WVD917517 IR983053 SN983053 ACJ983053 AMF983053 AWB983053 BFX983053 BPT983053 BZP983053 CJL983053 CTH983053 DDD983053 DMZ983053 DWV983053 EGR983053 EQN983053 FAJ983053 FKF983053 FUB983053 GDX983053 GNT983053 GXP983053 HHL983053 HRH983053 IBD983053 IKZ983053 IUV983053 JER983053 JON983053 JYJ983053 KIF983053 KSB983053 LBX983053 LLT983053 LVP983053 MFL983053 MPH983053 MZD983053 NIZ983053 NSV983053 OCR983053 OMN983053 OWJ983053 PGF983053 PQB983053 PZX983053 QJT983053 QTP983053 RDL983053 RNH983053 RXD983053 SGZ983053 SQV983053 TAR983053 TKN983053 TUJ983053 UEF983053 UOB983053 UXX983053 VHT983053 VRP983053 WBL983053 WLH983053 WVD983053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IQ65523 SM65523 ACI65523 AME65523 AWA65523 BFW65523 BPS65523 BZO65523 CJK65523 CTG65523 DDC65523 DMY65523 DWU65523 EGQ65523 EQM65523 FAI65523 FKE65523 FUA65523 GDW65523 GNS65523 GXO65523 HHK65523 HRG65523 IBC65523 IKY65523 IUU65523 JEQ65523 JOM65523 JYI65523 KIE65523 KSA65523 LBW65523 LLS65523 LVO65523 MFK65523 MPG65523 MZC65523 NIY65523 NSU65523 OCQ65523 OMM65523 OWI65523 PGE65523 PQA65523 PZW65523 QJS65523 QTO65523 RDK65523 RNG65523 RXC65523 SGY65523 SQU65523 TAQ65523 TKM65523 TUI65523 UEE65523 UOA65523 UXW65523 VHS65523 VRO65523 WBK65523 WLG65523 WVC65523 IQ131059 SM131059 ACI131059 AME131059 AWA131059 BFW131059 BPS131059 BZO131059 CJK131059 CTG131059 DDC131059 DMY131059 DWU131059 EGQ131059 EQM131059 FAI131059 FKE131059 FUA131059 GDW131059 GNS131059 GXO131059 HHK131059 HRG131059 IBC131059 IKY131059 IUU131059 JEQ131059 JOM131059 JYI131059 KIE131059 KSA131059 LBW131059 LLS131059 LVO131059 MFK131059 MPG131059 MZC131059 NIY131059 NSU131059 OCQ131059 OMM131059 OWI131059 PGE131059 PQA131059 PZW131059 QJS131059 QTO131059 RDK131059 RNG131059 RXC131059 SGY131059 SQU131059 TAQ131059 TKM131059 TUI131059 UEE131059 UOA131059 UXW131059 VHS131059 VRO131059 WBK131059 WLG131059 WVC131059 IQ196595 SM196595 ACI196595 AME196595 AWA196595 BFW196595 BPS196595 BZO196595 CJK196595 CTG196595 DDC196595 DMY196595 DWU196595 EGQ196595 EQM196595 FAI196595 FKE196595 FUA196595 GDW196595 GNS196595 GXO196595 HHK196595 HRG196595 IBC196595 IKY196595 IUU196595 JEQ196595 JOM196595 JYI196595 KIE196595 KSA196595 LBW196595 LLS196595 LVO196595 MFK196595 MPG196595 MZC196595 NIY196595 NSU196595 OCQ196595 OMM196595 OWI196595 PGE196595 PQA196595 PZW196595 QJS196595 QTO196595 RDK196595 RNG196595 RXC196595 SGY196595 SQU196595 TAQ196595 TKM196595 TUI196595 UEE196595 UOA196595 UXW196595 VHS196595 VRO196595 WBK196595 WLG196595 WVC196595 IQ262131 SM262131 ACI262131 AME262131 AWA262131 BFW262131 BPS262131 BZO262131 CJK262131 CTG262131 DDC262131 DMY262131 DWU262131 EGQ262131 EQM262131 FAI262131 FKE262131 FUA262131 GDW262131 GNS262131 GXO262131 HHK262131 HRG262131 IBC262131 IKY262131 IUU262131 JEQ262131 JOM262131 JYI262131 KIE262131 KSA262131 LBW262131 LLS262131 LVO262131 MFK262131 MPG262131 MZC262131 NIY262131 NSU262131 OCQ262131 OMM262131 OWI262131 PGE262131 PQA262131 PZW262131 QJS262131 QTO262131 RDK262131 RNG262131 RXC262131 SGY262131 SQU262131 TAQ262131 TKM262131 TUI262131 UEE262131 UOA262131 UXW262131 VHS262131 VRO262131 WBK262131 WLG262131 WVC262131 IQ327667 SM327667 ACI327667 AME327667 AWA327667 BFW327667 BPS327667 BZO327667 CJK327667 CTG327667 DDC327667 DMY327667 DWU327667 EGQ327667 EQM327667 FAI327667 FKE327667 FUA327667 GDW327667 GNS327667 GXO327667 HHK327667 HRG327667 IBC327667 IKY327667 IUU327667 JEQ327667 JOM327667 JYI327667 KIE327667 KSA327667 LBW327667 LLS327667 LVO327667 MFK327667 MPG327667 MZC327667 NIY327667 NSU327667 OCQ327667 OMM327667 OWI327667 PGE327667 PQA327667 PZW327667 QJS327667 QTO327667 RDK327667 RNG327667 RXC327667 SGY327667 SQU327667 TAQ327667 TKM327667 TUI327667 UEE327667 UOA327667 UXW327667 VHS327667 VRO327667 WBK327667 WLG327667 WVC327667 IQ393203 SM393203 ACI393203 AME393203 AWA393203 BFW393203 BPS393203 BZO393203 CJK393203 CTG393203 DDC393203 DMY393203 DWU393203 EGQ393203 EQM393203 FAI393203 FKE393203 FUA393203 GDW393203 GNS393203 GXO393203 HHK393203 HRG393203 IBC393203 IKY393203 IUU393203 JEQ393203 JOM393203 JYI393203 KIE393203 KSA393203 LBW393203 LLS393203 LVO393203 MFK393203 MPG393203 MZC393203 NIY393203 NSU393203 OCQ393203 OMM393203 OWI393203 PGE393203 PQA393203 PZW393203 QJS393203 QTO393203 RDK393203 RNG393203 RXC393203 SGY393203 SQU393203 TAQ393203 TKM393203 TUI393203 UEE393203 UOA393203 UXW393203 VHS393203 VRO393203 WBK393203 WLG393203 WVC393203 IQ458739 SM458739 ACI458739 AME458739 AWA458739 BFW458739 BPS458739 BZO458739 CJK458739 CTG458739 DDC458739 DMY458739 DWU458739 EGQ458739 EQM458739 FAI458739 FKE458739 FUA458739 GDW458739 GNS458739 GXO458739 HHK458739 HRG458739 IBC458739 IKY458739 IUU458739 JEQ458739 JOM458739 JYI458739 KIE458739 KSA458739 LBW458739 LLS458739 LVO458739 MFK458739 MPG458739 MZC458739 NIY458739 NSU458739 OCQ458739 OMM458739 OWI458739 PGE458739 PQA458739 PZW458739 QJS458739 QTO458739 RDK458739 RNG458739 RXC458739 SGY458739 SQU458739 TAQ458739 TKM458739 TUI458739 UEE458739 UOA458739 UXW458739 VHS458739 VRO458739 WBK458739 WLG458739 WVC458739 IQ524275 SM524275 ACI524275 AME524275 AWA524275 BFW524275 BPS524275 BZO524275 CJK524275 CTG524275 DDC524275 DMY524275 DWU524275 EGQ524275 EQM524275 FAI524275 FKE524275 FUA524275 GDW524275 GNS524275 GXO524275 HHK524275 HRG524275 IBC524275 IKY524275 IUU524275 JEQ524275 JOM524275 JYI524275 KIE524275 KSA524275 LBW524275 LLS524275 LVO524275 MFK524275 MPG524275 MZC524275 NIY524275 NSU524275 OCQ524275 OMM524275 OWI524275 PGE524275 PQA524275 PZW524275 QJS524275 QTO524275 RDK524275 RNG524275 RXC524275 SGY524275 SQU524275 TAQ524275 TKM524275 TUI524275 UEE524275 UOA524275 UXW524275 VHS524275 VRO524275 WBK524275 WLG524275 WVC524275 IQ589811 SM589811 ACI589811 AME589811 AWA589811 BFW589811 BPS589811 BZO589811 CJK589811 CTG589811 DDC589811 DMY589811 DWU589811 EGQ589811 EQM589811 FAI589811 FKE589811 FUA589811 GDW589811 GNS589811 GXO589811 HHK589811 HRG589811 IBC589811 IKY589811 IUU589811 JEQ589811 JOM589811 JYI589811 KIE589811 KSA589811 LBW589811 LLS589811 LVO589811 MFK589811 MPG589811 MZC589811 NIY589811 NSU589811 OCQ589811 OMM589811 OWI589811 PGE589811 PQA589811 PZW589811 QJS589811 QTO589811 RDK589811 RNG589811 RXC589811 SGY589811 SQU589811 TAQ589811 TKM589811 TUI589811 UEE589811 UOA589811 UXW589811 VHS589811 VRO589811 WBK589811 WLG589811 WVC589811 IQ655347 SM655347 ACI655347 AME655347 AWA655347 BFW655347 BPS655347 BZO655347 CJK655347 CTG655347 DDC655347 DMY655347 DWU655347 EGQ655347 EQM655347 FAI655347 FKE655347 FUA655347 GDW655347 GNS655347 GXO655347 HHK655347 HRG655347 IBC655347 IKY655347 IUU655347 JEQ655347 JOM655347 JYI655347 KIE655347 KSA655347 LBW655347 LLS655347 LVO655347 MFK655347 MPG655347 MZC655347 NIY655347 NSU655347 OCQ655347 OMM655347 OWI655347 PGE655347 PQA655347 PZW655347 QJS655347 QTO655347 RDK655347 RNG655347 RXC655347 SGY655347 SQU655347 TAQ655347 TKM655347 TUI655347 UEE655347 UOA655347 UXW655347 VHS655347 VRO655347 WBK655347 WLG655347 WVC655347 IQ720883 SM720883 ACI720883 AME720883 AWA720883 BFW720883 BPS720883 BZO720883 CJK720883 CTG720883 DDC720883 DMY720883 DWU720883 EGQ720883 EQM720883 FAI720883 FKE720883 FUA720883 GDW720883 GNS720883 GXO720883 HHK720883 HRG720883 IBC720883 IKY720883 IUU720883 JEQ720883 JOM720883 JYI720883 KIE720883 KSA720883 LBW720883 LLS720883 LVO720883 MFK720883 MPG720883 MZC720883 NIY720883 NSU720883 OCQ720883 OMM720883 OWI720883 PGE720883 PQA720883 PZW720883 QJS720883 QTO720883 RDK720883 RNG720883 RXC720883 SGY720883 SQU720883 TAQ720883 TKM720883 TUI720883 UEE720883 UOA720883 UXW720883 VHS720883 VRO720883 WBK720883 WLG720883 WVC720883 IQ786419 SM786419 ACI786419 AME786419 AWA786419 BFW786419 BPS786419 BZO786419 CJK786419 CTG786419 DDC786419 DMY786419 DWU786419 EGQ786419 EQM786419 FAI786419 FKE786419 FUA786419 GDW786419 GNS786419 GXO786419 HHK786419 HRG786419 IBC786419 IKY786419 IUU786419 JEQ786419 JOM786419 JYI786419 KIE786419 KSA786419 LBW786419 LLS786419 LVO786419 MFK786419 MPG786419 MZC786419 NIY786419 NSU786419 OCQ786419 OMM786419 OWI786419 PGE786419 PQA786419 PZW786419 QJS786419 QTO786419 RDK786419 RNG786419 RXC786419 SGY786419 SQU786419 TAQ786419 TKM786419 TUI786419 UEE786419 UOA786419 UXW786419 VHS786419 VRO786419 WBK786419 WLG786419 WVC786419 IQ851955 SM851955 ACI851955 AME851955 AWA851955 BFW851955 BPS851955 BZO851955 CJK851955 CTG851955 DDC851955 DMY851955 DWU851955 EGQ851955 EQM851955 FAI851955 FKE851955 FUA851955 GDW851955 GNS851955 GXO851955 HHK851955 HRG851955 IBC851955 IKY851955 IUU851955 JEQ851955 JOM851955 JYI851955 KIE851955 KSA851955 LBW851955 LLS851955 LVO851955 MFK851955 MPG851955 MZC851955 NIY851955 NSU851955 OCQ851955 OMM851955 OWI851955 PGE851955 PQA851955 PZW851955 QJS851955 QTO851955 RDK851955 RNG851955 RXC851955 SGY851955 SQU851955 TAQ851955 TKM851955 TUI851955 UEE851955 UOA851955 UXW851955 VHS851955 VRO851955 WBK851955 WLG851955 WVC851955 IQ917491 SM917491 ACI917491 AME917491 AWA917491 BFW917491 BPS917491 BZO917491 CJK917491 CTG917491 DDC917491 DMY917491 DWU917491 EGQ917491 EQM917491 FAI917491 FKE917491 FUA917491 GDW917491 GNS917491 GXO917491 HHK917491 HRG917491 IBC917491 IKY917491 IUU917491 JEQ917491 JOM917491 JYI917491 KIE917491 KSA917491 LBW917491 LLS917491 LVO917491 MFK917491 MPG917491 MZC917491 NIY917491 NSU917491 OCQ917491 OMM917491 OWI917491 PGE917491 PQA917491 PZW917491 QJS917491 QTO917491 RDK917491 RNG917491 RXC917491 SGY917491 SQU917491 TAQ917491 TKM917491 TUI917491 UEE917491 UOA917491 UXW917491 VHS917491 VRO917491 WBK917491 WLG917491 WVC917491 IQ983027 SM983027 ACI983027 AME983027 AWA983027 BFW983027 BPS983027 BZO983027 CJK983027 CTG983027 DDC983027 DMY983027 DWU983027 EGQ983027 EQM983027 FAI983027 FKE983027 FUA983027 GDW983027 GNS983027 GXO983027 HHK983027 HRG983027 IBC983027 IKY983027 IUU983027 JEQ983027 JOM983027 JYI983027 KIE983027 KSA983027 LBW983027 LLS983027 LVO983027 MFK983027 MPG983027 MZC983027 NIY983027 NSU983027 OCQ983027 OMM983027 OWI983027 PGE983027 PQA983027 PZW983027 QJS983027 QTO983027 RDK983027 RNG983027 RXC983027 SGY983027 SQU983027 TAQ983027 TKM983027 TUI983027 UEE983027 UOA983027 UXW983027 VHS983027 VRO983027 WBK983027 WLG983027 WVC983027 IM65517 SI65517 ACE65517 AMA65517 AVW65517 BFS65517 BPO65517 BZK65517 CJG65517 CTC65517 DCY65517 DMU65517 DWQ65517 EGM65517 EQI65517 FAE65517 FKA65517 FTW65517 GDS65517 GNO65517 GXK65517 HHG65517 HRC65517 IAY65517 IKU65517 IUQ65517 JEM65517 JOI65517 JYE65517 KIA65517 KRW65517 LBS65517 LLO65517 LVK65517 MFG65517 MPC65517 MYY65517 NIU65517 NSQ65517 OCM65517 OMI65517 OWE65517 PGA65517 PPW65517 PZS65517 QJO65517 QTK65517 RDG65517 RNC65517 RWY65517 SGU65517 SQQ65517 TAM65517 TKI65517 TUE65517 UEA65517 UNW65517 UXS65517 VHO65517 VRK65517 WBG65517 WLC65517 WUY65517 IM131053 SI131053 ACE131053 AMA131053 AVW131053 BFS131053 BPO131053 BZK131053 CJG131053 CTC131053 DCY131053 DMU131053 DWQ131053 EGM131053 EQI131053 FAE131053 FKA131053 FTW131053 GDS131053 GNO131053 GXK131053 HHG131053 HRC131053 IAY131053 IKU131053 IUQ131053 JEM131053 JOI131053 JYE131053 KIA131053 KRW131053 LBS131053 LLO131053 LVK131053 MFG131053 MPC131053 MYY131053 NIU131053 NSQ131053 OCM131053 OMI131053 OWE131053 PGA131053 PPW131053 PZS131053 QJO131053 QTK131053 RDG131053 RNC131053 RWY131053 SGU131053 SQQ131053 TAM131053 TKI131053 TUE131053 UEA131053 UNW131053 UXS131053 VHO131053 VRK131053 WBG131053 WLC131053 WUY131053 IM196589 SI196589 ACE196589 AMA196589 AVW196589 BFS196589 BPO196589 BZK196589 CJG196589 CTC196589 DCY196589 DMU196589 DWQ196589 EGM196589 EQI196589 FAE196589 FKA196589 FTW196589 GDS196589 GNO196589 GXK196589 HHG196589 HRC196589 IAY196589 IKU196589 IUQ196589 JEM196589 JOI196589 JYE196589 KIA196589 KRW196589 LBS196589 LLO196589 LVK196589 MFG196589 MPC196589 MYY196589 NIU196589 NSQ196589 OCM196589 OMI196589 OWE196589 PGA196589 PPW196589 PZS196589 QJO196589 QTK196589 RDG196589 RNC196589 RWY196589 SGU196589 SQQ196589 TAM196589 TKI196589 TUE196589 UEA196589 UNW196589 UXS196589 VHO196589 VRK196589 WBG196589 WLC196589 WUY196589 IM262125 SI262125 ACE262125 AMA262125 AVW262125 BFS262125 BPO262125 BZK262125 CJG262125 CTC262125 DCY262125 DMU262125 DWQ262125 EGM262125 EQI262125 FAE262125 FKA262125 FTW262125 GDS262125 GNO262125 GXK262125 HHG262125 HRC262125 IAY262125 IKU262125 IUQ262125 JEM262125 JOI262125 JYE262125 KIA262125 KRW262125 LBS262125 LLO262125 LVK262125 MFG262125 MPC262125 MYY262125 NIU262125 NSQ262125 OCM262125 OMI262125 OWE262125 PGA262125 PPW262125 PZS262125 QJO262125 QTK262125 RDG262125 RNC262125 RWY262125 SGU262125 SQQ262125 TAM262125 TKI262125 TUE262125 UEA262125 UNW262125 UXS262125 VHO262125 VRK262125 WBG262125 WLC262125 WUY262125 IM327661 SI327661 ACE327661 AMA327661 AVW327661 BFS327661 BPO327661 BZK327661 CJG327661 CTC327661 DCY327661 DMU327661 DWQ327661 EGM327661 EQI327661 FAE327661 FKA327661 FTW327661 GDS327661 GNO327661 GXK327661 HHG327661 HRC327661 IAY327661 IKU327661 IUQ327661 JEM327661 JOI327661 JYE327661 KIA327661 KRW327661 LBS327661 LLO327661 LVK327661 MFG327661 MPC327661 MYY327661 NIU327661 NSQ327661 OCM327661 OMI327661 OWE327661 PGA327661 PPW327661 PZS327661 QJO327661 QTK327661 RDG327661 RNC327661 RWY327661 SGU327661 SQQ327661 TAM327661 TKI327661 TUE327661 UEA327661 UNW327661 UXS327661 VHO327661 VRK327661 WBG327661 WLC327661 WUY327661 IM393197 SI393197 ACE393197 AMA393197 AVW393197 BFS393197 BPO393197 BZK393197 CJG393197 CTC393197 DCY393197 DMU393197 DWQ393197 EGM393197 EQI393197 FAE393197 FKA393197 FTW393197 GDS393197 GNO393197 GXK393197 HHG393197 HRC393197 IAY393197 IKU393197 IUQ393197 JEM393197 JOI393197 JYE393197 KIA393197 KRW393197 LBS393197 LLO393197 LVK393197 MFG393197 MPC393197 MYY393197 NIU393197 NSQ393197 OCM393197 OMI393197 OWE393197 PGA393197 PPW393197 PZS393197 QJO393197 QTK393197 RDG393197 RNC393197 RWY393197 SGU393197 SQQ393197 TAM393197 TKI393197 TUE393197 UEA393197 UNW393197 UXS393197 VHO393197 VRK393197 WBG393197 WLC393197 WUY393197 IM458733 SI458733 ACE458733 AMA458733 AVW458733 BFS458733 BPO458733 BZK458733 CJG458733 CTC458733 DCY458733 DMU458733 DWQ458733 EGM458733 EQI458733 FAE458733 FKA458733 FTW458733 GDS458733 GNO458733 GXK458733 HHG458733 HRC458733 IAY458733 IKU458733 IUQ458733 JEM458733 JOI458733 JYE458733 KIA458733 KRW458733 LBS458733 LLO458733 LVK458733 MFG458733 MPC458733 MYY458733 NIU458733 NSQ458733 OCM458733 OMI458733 OWE458733 PGA458733 PPW458733 PZS458733 QJO458733 QTK458733 RDG458733 RNC458733 RWY458733 SGU458733 SQQ458733 TAM458733 TKI458733 TUE458733 UEA458733 UNW458733 UXS458733 VHO458733 VRK458733 WBG458733 WLC458733 WUY458733 IM524269 SI524269 ACE524269 AMA524269 AVW524269 BFS524269 BPO524269 BZK524269 CJG524269 CTC524269 DCY524269 DMU524269 DWQ524269 EGM524269 EQI524269 FAE524269 FKA524269 FTW524269 GDS524269 GNO524269 GXK524269 HHG524269 HRC524269 IAY524269 IKU524269 IUQ524269 JEM524269 JOI524269 JYE524269 KIA524269 KRW524269 LBS524269 LLO524269 LVK524269 MFG524269 MPC524269 MYY524269 NIU524269 NSQ524269 OCM524269 OMI524269 OWE524269 PGA524269 PPW524269 PZS524269 QJO524269 QTK524269 RDG524269 RNC524269 RWY524269 SGU524269 SQQ524269 TAM524269 TKI524269 TUE524269 UEA524269 UNW524269 UXS524269 VHO524269 VRK524269 WBG524269 WLC524269 WUY524269 IM589805 SI589805 ACE589805 AMA589805 AVW589805 BFS589805 BPO589805 BZK589805 CJG589805 CTC589805 DCY589805 DMU589805 DWQ589805 EGM589805 EQI589805 FAE589805 FKA589805 FTW589805 GDS589805 GNO589805 GXK589805 HHG589805 HRC589805 IAY589805 IKU589805 IUQ589805 JEM589805 JOI589805 JYE589805 KIA589805 KRW589805 LBS589805 LLO589805 LVK589805 MFG589805 MPC589805 MYY589805 NIU589805 NSQ589805 OCM589805 OMI589805 OWE589805 PGA589805 PPW589805 PZS589805 QJO589805 QTK589805 RDG589805 RNC589805 RWY589805 SGU589805 SQQ589805 TAM589805 TKI589805 TUE589805 UEA589805 UNW589805 UXS589805 VHO589805 VRK589805 WBG589805 WLC589805 WUY589805 IM655341 SI655341 ACE655341 AMA655341 AVW655341 BFS655341 BPO655341 BZK655341 CJG655341 CTC655341 DCY655341 DMU655341 DWQ655341 EGM655341 EQI655341 FAE655341 FKA655341 FTW655341 GDS655341 GNO655341 GXK655341 HHG655341 HRC655341 IAY655341 IKU655341 IUQ655341 JEM655341 JOI655341 JYE655341 KIA655341 KRW655341 LBS655341 LLO655341 LVK655341 MFG655341 MPC655341 MYY655341 NIU655341 NSQ655341 OCM655341 OMI655341 OWE655341 PGA655341 PPW655341 PZS655341 QJO655341 QTK655341 RDG655341 RNC655341 RWY655341 SGU655341 SQQ655341 TAM655341 TKI655341 TUE655341 UEA655341 UNW655341 UXS655341 VHO655341 VRK655341 WBG655341 WLC655341 WUY655341 IM720877 SI720877 ACE720877 AMA720877 AVW720877 BFS720877 BPO720877 BZK720877 CJG720877 CTC720877 DCY720877 DMU720877 DWQ720877 EGM720877 EQI720877 FAE720877 FKA720877 FTW720877 GDS720877 GNO720877 GXK720877 HHG720877 HRC720877 IAY720877 IKU720877 IUQ720877 JEM720877 JOI720877 JYE720877 KIA720877 KRW720877 LBS720877 LLO720877 LVK720877 MFG720877 MPC720877 MYY720877 NIU720877 NSQ720877 OCM720877 OMI720877 OWE720877 PGA720877 PPW720877 PZS720877 QJO720877 QTK720877 RDG720877 RNC720877 RWY720877 SGU720877 SQQ720877 TAM720877 TKI720877 TUE720877 UEA720877 UNW720877 UXS720877 VHO720877 VRK720877 WBG720877 WLC720877 WUY720877 IM786413 SI786413 ACE786413 AMA786413 AVW786413 BFS786413 BPO786413 BZK786413 CJG786413 CTC786413 DCY786413 DMU786413 DWQ786413 EGM786413 EQI786413 FAE786413 FKA786413 FTW786413 GDS786413 GNO786413 GXK786413 HHG786413 HRC786413 IAY786413 IKU786413 IUQ786413 JEM786413 JOI786413 JYE786413 KIA786413 KRW786413 LBS786413 LLO786413 LVK786413 MFG786413 MPC786413 MYY786413 NIU786413 NSQ786413 OCM786413 OMI786413 OWE786413 PGA786413 PPW786413 PZS786413 QJO786413 QTK786413 RDG786413 RNC786413 RWY786413 SGU786413 SQQ786413 TAM786413 TKI786413 TUE786413 UEA786413 UNW786413 UXS786413 VHO786413 VRK786413 WBG786413 WLC786413 WUY786413 IM851949 SI851949 ACE851949 AMA851949 AVW851949 BFS851949 BPO851949 BZK851949 CJG851949 CTC851949 DCY851949 DMU851949 DWQ851949 EGM851949 EQI851949 FAE851949 FKA851949 FTW851949 GDS851949 GNO851949 GXK851949 HHG851949 HRC851949 IAY851949 IKU851949 IUQ851949 JEM851949 JOI851949 JYE851949 KIA851949 KRW851949 LBS851949 LLO851949 LVK851949 MFG851949 MPC851949 MYY851949 NIU851949 NSQ851949 OCM851949 OMI851949 OWE851949 PGA851949 PPW851949 PZS851949 QJO851949 QTK851949 RDG851949 RNC851949 RWY851949 SGU851949 SQQ851949 TAM851949 TKI851949 TUE851949 UEA851949 UNW851949 UXS851949 VHO851949 VRK851949 WBG851949 WLC851949 WUY851949 IM917485 SI917485 ACE917485 AMA917485 AVW917485 BFS917485 BPO917485 BZK917485 CJG917485 CTC917485 DCY917485 DMU917485 DWQ917485 EGM917485 EQI917485 FAE917485 FKA917485 FTW917485 GDS917485 GNO917485 GXK917485 HHG917485 HRC917485 IAY917485 IKU917485 IUQ917485 JEM917485 JOI917485 JYE917485 KIA917485 KRW917485 LBS917485 LLO917485 LVK917485 MFG917485 MPC917485 MYY917485 NIU917485 NSQ917485 OCM917485 OMI917485 OWE917485 PGA917485 PPW917485 PZS917485 QJO917485 QTK917485 RDG917485 RNC917485 RWY917485 SGU917485 SQQ917485 TAM917485 TKI917485 TUE917485 UEA917485 UNW917485 UXS917485 VHO917485 VRK917485 WBG917485 WLC917485 WUY917485 IM983021 SI983021 ACE983021 AMA983021 AVW983021 BFS983021 BPO983021 BZK983021 CJG983021 CTC983021 DCY983021 DMU983021 DWQ983021 EGM983021 EQI983021 FAE983021 FKA983021 FTW983021 GDS983021 GNO983021 GXK983021 HHG983021 HRC983021 IAY983021 IKU983021 IUQ983021 JEM983021 JOI983021 JYE983021 KIA983021 KRW983021 LBS983021 LLO983021 LVK983021 MFG983021 MPC983021 MYY983021 NIU983021 NSQ983021 OCM983021 OMI983021 OWE983021 PGA983021 PPW983021 PZS983021 QJO983021 QTK983021 RDG983021 RNC983021 RWY983021 SGU983021 SQQ983021 TAM983021 TKI983021 TUE983021 UEA983021 UNW983021 UXS983021 VHO983021 VRK983021 WBG983021 WLC983021 WUY983021</xm:sqref>
        </x14:dataValidation>
        <x14:dataValidation imeMode="hiragana" allowBlank="1" showInputMessage="1" showErrorMessage="1" xr:uid="{08A74CB8-1284-448D-9DE8-EB5882AFA119}">
          <xm:sqref>J65535:Y65536 HT65535:IL65536 RP65535:SH65536 ABL65535:ACD65536 ALH65535:ALZ65536 AVD65535:AVV65536 BEZ65535:BFR65536 BOV65535:BPN65536 BYR65535:BZJ65536 CIN65535:CJF65536 CSJ65535:CTB65536 DCF65535:DCX65536 DMB65535:DMT65536 DVX65535:DWP65536 EFT65535:EGL65536 EPP65535:EQH65536 EZL65535:FAD65536 FJH65535:FJZ65536 FTD65535:FTV65536 GCZ65535:GDR65536 GMV65535:GNN65536 GWR65535:GXJ65536 HGN65535:HHF65536 HQJ65535:HRB65536 IAF65535:IAX65536 IKB65535:IKT65536 ITX65535:IUP65536 JDT65535:JEL65536 JNP65535:JOH65536 JXL65535:JYD65536 KHH65535:KHZ65536 KRD65535:KRV65536 LAZ65535:LBR65536 LKV65535:LLN65536 LUR65535:LVJ65536 MEN65535:MFF65536 MOJ65535:MPB65536 MYF65535:MYX65536 NIB65535:NIT65536 NRX65535:NSP65536 OBT65535:OCL65536 OLP65535:OMH65536 OVL65535:OWD65536 PFH65535:PFZ65536 PPD65535:PPV65536 PYZ65535:PZR65536 QIV65535:QJN65536 QSR65535:QTJ65536 RCN65535:RDF65536 RMJ65535:RNB65536 RWF65535:RWX65536 SGB65535:SGT65536 SPX65535:SQP65536 SZT65535:TAL65536 TJP65535:TKH65536 TTL65535:TUD65536 UDH65535:UDZ65536 UND65535:UNV65536 UWZ65535:UXR65536 VGV65535:VHN65536 VQR65535:VRJ65536 WAN65535:WBF65536 WKJ65535:WLB65536 WUF65535:WUX65536 J131071:Y131072 HT131071:IL131072 RP131071:SH131072 ABL131071:ACD131072 ALH131071:ALZ131072 AVD131071:AVV131072 BEZ131071:BFR131072 BOV131071:BPN131072 BYR131071:BZJ131072 CIN131071:CJF131072 CSJ131071:CTB131072 DCF131071:DCX131072 DMB131071:DMT131072 DVX131071:DWP131072 EFT131071:EGL131072 EPP131071:EQH131072 EZL131071:FAD131072 FJH131071:FJZ131072 FTD131071:FTV131072 GCZ131071:GDR131072 GMV131071:GNN131072 GWR131071:GXJ131072 HGN131071:HHF131072 HQJ131071:HRB131072 IAF131071:IAX131072 IKB131071:IKT131072 ITX131071:IUP131072 JDT131071:JEL131072 JNP131071:JOH131072 JXL131071:JYD131072 KHH131071:KHZ131072 KRD131071:KRV131072 LAZ131071:LBR131072 LKV131071:LLN131072 LUR131071:LVJ131072 MEN131071:MFF131072 MOJ131071:MPB131072 MYF131071:MYX131072 NIB131071:NIT131072 NRX131071:NSP131072 OBT131071:OCL131072 OLP131071:OMH131072 OVL131071:OWD131072 PFH131071:PFZ131072 PPD131071:PPV131072 PYZ131071:PZR131072 QIV131071:QJN131072 QSR131071:QTJ131072 RCN131071:RDF131072 RMJ131071:RNB131072 RWF131071:RWX131072 SGB131071:SGT131072 SPX131071:SQP131072 SZT131071:TAL131072 TJP131071:TKH131072 TTL131071:TUD131072 UDH131071:UDZ131072 UND131071:UNV131072 UWZ131071:UXR131072 VGV131071:VHN131072 VQR131071:VRJ131072 WAN131071:WBF131072 WKJ131071:WLB131072 WUF131071:WUX131072 J196607:Y196608 HT196607:IL196608 RP196607:SH196608 ABL196607:ACD196608 ALH196607:ALZ196608 AVD196607:AVV196608 BEZ196607:BFR196608 BOV196607:BPN196608 BYR196607:BZJ196608 CIN196607:CJF196608 CSJ196607:CTB196608 DCF196607:DCX196608 DMB196607:DMT196608 DVX196607:DWP196608 EFT196607:EGL196608 EPP196607:EQH196608 EZL196607:FAD196608 FJH196607:FJZ196608 FTD196607:FTV196608 GCZ196607:GDR196608 GMV196607:GNN196608 GWR196607:GXJ196608 HGN196607:HHF196608 HQJ196607:HRB196608 IAF196607:IAX196608 IKB196607:IKT196608 ITX196607:IUP196608 JDT196607:JEL196608 JNP196607:JOH196608 JXL196607:JYD196608 KHH196607:KHZ196608 KRD196607:KRV196608 LAZ196607:LBR196608 LKV196607:LLN196608 LUR196607:LVJ196608 MEN196607:MFF196608 MOJ196607:MPB196608 MYF196607:MYX196608 NIB196607:NIT196608 NRX196607:NSP196608 OBT196607:OCL196608 OLP196607:OMH196608 OVL196607:OWD196608 PFH196607:PFZ196608 PPD196607:PPV196608 PYZ196607:PZR196608 QIV196607:QJN196608 QSR196607:QTJ196608 RCN196607:RDF196608 RMJ196607:RNB196608 RWF196607:RWX196608 SGB196607:SGT196608 SPX196607:SQP196608 SZT196607:TAL196608 TJP196607:TKH196608 TTL196607:TUD196608 UDH196607:UDZ196608 UND196607:UNV196608 UWZ196607:UXR196608 VGV196607:VHN196608 VQR196607:VRJ196608 WAN196607:WBF196608 WKJ196607:WLB196608 WUF196607:WUX196608 J262143:Y262144 HT262143:IL262144 RP262143:SH262144 ABL262143:ACD262144 ALH262143:ALZ262144 AVD262143:AVV262144 BEZ262143:BFR262144 BOV262143:BPN262144 BYR262143:BZJ262144 CIN262143:CJF262144 CSJ262143:CTB262144 DCF262143:DCX262144 DMB262143:DMT262144 DVX262143:DWP262144 EFT262143:EGL262144 EPP262143:EQH262144 EZL262143:FAD262144 FJH262143:FJZ262144 FTD262143:FTV262144 GCZ262143:GDR262144 GMV262143:GNN262144 GWR262143:GXJ262144 HGN262143:HHF262144 HQJ262143:HRB262144 IAF262143:IAX262144 IKB262143:IKT262144 ITX262143:IUP262144 JDT262143:JEL262144 JNP262143:JOH262144 JXL262143:JYD262144 KHH262143:KHZ262144 KRD262143:KRV262144 LAZ262143:LBR262144 LKV262143:LLN262144 LUR262143:LVJ262144 MEN262143:MFF262144 MOJ262143:MPB262144 MYF262143:MYX262144 NIB262143:NIT262144 NRX262143:NSP262144 OBT262143:OCL262144 OLP262143:OMH262144 OVL262143:OWD262144 PFH262143:PFZ262144 PPD262143:PPV262144 PYZ262143:PZR262144 QIV262143:QJN262144 QSR262143:QTJ262144 RCN262143:RDF262144 RMJ262143:RNB262144 RWF262143:RWX262144 SGB262143:SGT262144 SPX262143:SQP262144 SZT262143:TAL262144 TJP262143:TKH262144 TTL262143:TUD262144 UDH262143:UDZ262144 UND262143:UNV262144 UWZ262143:UXR262144 VGV262143:VHN262144 VQR262143:VRJ262144 WAN262143:WBF262144 WKJ262143:WLB262144 WUF262143:WUX262144 J327679:Y327680 HT327679:IL327680 RP327679:SH327680 ABL327679:ACD327680 ALH327679:ALZ327680 AVD327679:AVV327680 BEZ327679:BFR327680 BOV327679:BPN327680 BYR327679:BZJ327680 CIN327679:CJF327680 CSJ327679:CTB327680 DCF327679:DCX327680 DMB327679:DMT327680 DVX327679:DWP327680 EFT327679:EGL327680 EPP327679:EQH327680 EZL327679:FAD327680 FJH327679:FJZ327680 FTD327679:FTV327680 GCZ327679:GDR327680 GMV327679:GNN327680 GWR327679:GXJ327680 HGN327679:HHF327680 HQJ327679:HRB327680 IAF327679:IAX327680 IKB327679:IKT327680 ITX327679:IUP327680 JDT327679:JEL327680 JNP327679:JOH327680 JXL327679:JYD327680 KHH327679:KHZ327680 KRD327679:KRV327680 LAZ327679:LBR327680 LKV327679:LLN327680 LUR327679:LVJ327680 MEN327679:MFF327680 MOJ327679:MPB327680 MYF327679:MYX327680 NIB327679:NIT327680 NRX327679:NSP327680 OBT327679:OCL327680 OLP327679:OMH327680 OVL327679:OWD327680 PFH327679:PFZ327680 PPD327679:PPV327680 PYZ327679:PZR327680 QIV327679:QJN327680 QSR327679:QTJ327680 RCN327679:RDF327680 RMJ327679:RNB327680 RWF327679:RWX327680 SGB327679:SGT327680 SPX327679:SQP327680 SZT327679:TAL327680 TJP327679:TKH327680 TTL327679:TUD327680 UDH327679:UDZ327680 UND327679:UNV327680 UWZ327679:UXR327680 VGV327679:VHN327680 VQR327679:VRJ327680 WAN327679:WBF327680 WKJ327679:WLB327680 WUF327679:WUX327680 J393215:Y393216 HT393215:IL393216 RP393215:SH393216 ABL393215:ACD393216 ALH393215:ALZ393216 AVD393215:AVV393216 BEZ393215:BFR393216 BOV393215:BPN393216 BYR393215:BZJ393216 CIN393215:CJF393216 CSJ393215:CTB393216 DCF393215:DCX393216 DMB393215:DMT393216 DVX393215:DWP393216 EFT393215:EGL393216 EPP393215:EQH393216 EZL393215:FAD393216 FJH393215:FJZ393216 FTD393215:FTV393216 GCZ393215:GDR393216 GMV393215:GNN393216 GWR393215:GXJ393216 HGN393215:HHF393216 HQJ393215:HRB393216 IAF393215:IAX393216 IKB393215:IKT393216 ITX393215:IUP393216 JDT393215:JEL393216 JNP393215:JOH393216 JXL393215:JYD393216 KHH393215:KHZ393216 KRD393215:KRV393216 LAZ393215:LBR393216 LKV393215:LLN393216 LUR393215:LVJ393216 MEN393215:MFF393216 MOJ393215:MPB393216 MYF393215:MYX393216 NIB393215:NIT393216 NRX393215:NSP393216 OBT393215:OCL393216 OLP393215:OMH393216 OVL393215:OWD393216 PFH393215:PFZ393216 PPD393215:PPV393216 PYZ393215:PZR393216 QIV393215:QJN393216 QSR393215:QTJ393216 RCN393215:RDF393216 RMJ393215:RNB393216 RWF393215:RWX393216 SGB393215:SGT393216 SPX393215:SQP393216 SZT393215:TAL393216 TJP393215:TKH393216 TTL393215:TUD393216 UDH393215:UDZ393216 UND393215:UNV393216 UWZ393215:UXR393216 VGV393215:VHN393216 VQR393215:VRJ393216 WAN393215:WBF393216 WKJ393215:WLB393216 WUF393215:WUX393216 J458751:Y458752 HT458751:IL458752 RP458751:SH458752 ABL458751:ACD458752 ALH458751:ALZ458752 AVD458751:AVV458752 BEZ458751:BFR458752 BOV458751:BPN458752 BYR458751:BZJ458752 CIN458751:CJF458752 CSJ458751:CTB458752 DCF458751:DCX458752 DMB458751:DMT458752 DVX458751:DWP458752 EFT458751:EGL458752 EPP458751:EQH458752 EZL458751:FAD458752 FJH458751:FJZ458752 FTD458751:FTV458752 GCZ458751:GDR458752 GMV458751:GNN458752 GWR458751:GXJ458752 HGN458751:HHF458752 HQJ458751:HRB458752 IAF458751:IAX458752 IKB458751:IKT458752 ITX458751:IUP458752 JDT458751:JEL458752 JNP458751:JOH458752 JXL458751:JYD458752 KHH458751:KHZ458752 KRD458751:KRV458752 LAZ458751:LBR458752 LKV458751:LLN458752 LUR458751:LVJ458752 MEN458751:MFF458752 MOJ458751:MPB458752 MYF458751:MYX458752 NIB458751:NIT458752 NRX458751:NSP458752 OBT458751:OCL458752 OLP458751:OMH458752 OVL458751:OWD458752 PFH458751:PFZ458752 PPD458751:PPV458752 PYZ458751:PZR458752 QIV458751:QJN458752 QSR458751:QTJ458752 RCN458751:RDF458752 RMJ458751:RNB458752 RWF458751:RWX458752 SGB458751:SGT458752 SPX458751:SQP458752 SZT458751:TAL458752 TJP458751:TKH458752 TTL458751:TUD458752 UDH458751:UDZ458752 UND458751:UNV458752 UWZ458751:UXR458752 VGV458751:VHN458752 VQR458751:VRJ458752 WAN458751:WBF458752 WKJ458751:WLB458752 WUF458751:WUX458752 J524287:Y524288 HT524287:IL524288 RP524287:SH524288 ABL524287:ACD524288 ALH524287:ALZ524288 AVD524287:AVV524288 BEZ524287:BFR524288 BOV524287:BPN524288 BYR524287:BZJ524288 CIN524287:CJF524288 CSJ524287:CTB524288 DCF524287:DCX524288 DMB524287:DMT524288 DVX524287:DWP524288 EFT524287:EGL524288 EPP524287:EQH524288 EZL524287:FAD524288 FJH524287:FJZ524288 FTD524287:FTV524288 GCZ524287:GDR524288 GMV524287:GNN524288 GWR524287:GXJ524288 HGN524287:HHF524288 HQJ524287:HRB524288 IAF524287:IAX524288 IKB524287:IKT524288 ITX524287:IUP524288 JDT524287:JEL524288 JNP524287:JOH524288 JXL524287:JYD524288 KHH524287:KHZ524288 KRD524287:KRV524288 LAZ524287:LBR524288 LKV524287:LLN524288 LUR524287:LVJ524288 MEN524287:MFF524288 MOJ524287:MPB524288 MYF524287:MYX524288 NIB524287:NIT524288 NRX524287:NSP524288 OBT524287:OCL524288 OLP524287:OMH524288 OVL524287:OWD524288 PFH524287:PFZ524288 PPD524287:PPV524288 PYZ524287:PZR524288 QIV524287:QJN524288 QSR524287:QTJ524288 RCN524287:RDF524288 RMJ524287:RNB524288 RWF524287:RWX524288 SGB524287:SGT524288 SPX524287:SQP524288 SZT524287:TAL524288 TJP524287:TKH524288 TTL524287:TUD524288 UDH524287:UDZ524288 UND524287:UNV524288 UWZ524287:UXR524288 VGV524287:VHN524288 VQR524287:VRJ524288 WAN524287:WBF524288 WKJ524287:WLB524288 WUF524287:WUX524288 J589823:Y589824 HT589823:IL589824 RP589823:SH589824 ABL589823:ACD589824 ALH589823:ALZ589824 AVD589823:AVV589824 BEZ589823:BFR589824 BOV589823:BPN589824 BYR589823:BZJ589824 CIN589823:CJF589824 CSJ589823:CTB589824 DCF589823:DCX589824 DMB589823:DMT589824 DVX589823:DWP589824 EFT589823:EGL589824 EPP589823:EQH589824 EZL589823:FAD589824 FJH589823:FJZ589824 FTD589823:FTV589824 GCZ589823:GDR589824 GMV589823:GNN589824 GWR589823:GXJ589824 HGN589823:HHF589824 HQJ589823:HRB589824 IAF589823:IAX589824 IKB589823:IKT589824 ITX589823:IUP589824 JDT589823:JEL589824 JNP589823:JOH589824 JXL589823:JYD589824 KHH589823:KHZ589824 KRD589823:KRV589824 LAZ589823:LBR589824 LKV589823:LLN589824 LUR589823:LVJ589824 MEN589823:MFF589824 MOJ589823:MPB589824 MYF589823:MYX589824 NIB589823:NIT589824 NRX589823:NSP589824 OBT589823:OCL589824 OLP589823:OMH589824 OVL589823:OWD589824 PFH589823:PFZ589824 PPD589823:PPV589824 PYZ589823:PZR589824 QIV589823:QJN589824 QSR589823:QTJ589824 RCN589823:RDF589824 RMJ589823:RNB589824 RWF589823:RWX589824 SGB589823:SGT589824 SPX589823:SQP589824 SZT589823:TAL589824 TJP589823:TKH589824 TTL589823:TUD589824 UDH589823:UDZ589824 UND589823:UNV589824 UWZ589823:UXR589824 VGV589823:VHN589824 VQR589823:VRJ589824 WAN589823:WBF589824 WKJ589823:WLB589824 WUF589823:WUX589824 J655359:Y655360 HT655359:IL655360 RP655359:SH655360 ABL655359:ACD655360 ALH655359:ALZ655360 AVD655359:AVV655360 BEZ655359:BFR655360 BOV655359:BPN655360 BYR655359:BZJ655360 CIN655359:CJF655360 CSJ655359:CTB655360 DCF655359:DCX655360 DMB655359:DMT655360 DVX655359:DWP655360 EFT655359:EGL655360 EPP655359:EQH655360 EZL655359:FAD655360 FJH655359:FJZ655360 FTD655359:FTV655360 GCZ655359:GDR655360 GMV655359:GNN655360 GWR655359:GXJ655360 HGN655359:HHF655360 HQJ655359:HRB655360 IAF655359:IAX655360 IKB655359:IKT655360 ITX655359:IUP655360 JDT655359:JEL655360 JNP655359:JOH655360 JXL655359:JYD655360 KHH655359:KHZ655360 KRD655359:KRV655360 LAZ655359:LBR655360 LKV655359:LLN655360 LUR655359:LVJ655360 MEN655359:MFF655360 MOJ655359:MPB655360 MYF655359:MYX655360 NIB655359:NIT655360 NRX655359:NSP655360 OBT655359:OCL655360 OLP655359:OMH655360 OVL655359:OWD655360 PFH655359:PFZ655360 PPD655359:PPV655360 PYZ655359:PZR655360 QIV655359:QJN655360 QSR655359:QTJ655360 RCN655359:RDF655360 RMJ655359:RNB655360 RWF655359:RWX655360 SGB655359:SGT655360 SPX655359:SQP655360 SZT655359:TAL655360 TJP655359:TKH655360 TTL655359:TUD655360 UDH655359:UDZ655360 UND655359:UNV655360 UWZ655359:UXR655360 VGV655359:VHN655360 VQR655359:VRJ655360 WAN655359:WBF655360 WKJ655359:WLB655360 WUF655359:WUX655360 J720895:Y720896 HT720895:IL720896 RP720895:SH720896 ABL720895:ACD720896 ALH720895:ALZ720896 AVD720895:AVV720896 BEZ720895:BFR720896 BOV720895:BPN720896 BYR720895:BZJ720896 CIN720895:CJF720896 CSJ720895:CTB720896 DCF720895:DCX720896 DMB720895:DMT720896 DVX720895:DWP720896 EFT720895:EGL720896 EPP720895:EQH720896 EZL720895:FAD720896 FJH720895:FJZ720896 FTD720895:FTV720896 GCZ720895:GDR720896 GMV720895:GNN720896 GWR720895:GXJ720896 HGN720895:HHF720896 HQJ720895:HRB720896 IAF720895:IAX720896 IKB720895:IKT720896 ITX720895:IUP720896 JDT720895:JEL720896 JNP720895:JOH720896 JXL720895:JYD720896 KHH720895:KHZ720896 KRD720895:KRV720896 LAZ720895:LBR720896 LKV720895:LLN720896 LUR720895:LVJ720896 MEN720895:MFF720896 MOJ720895:MPB720896 MYF720895:MYX720896 NIB720895:NIT720896 NRX720895:NSP720896 OBT720895:OCL720896 OLP720895:OMH720896 OVL720895:OWD720896 PFH720895:PFZ720896 PPD720895:PPV720896 PYZ720895:PZR720896 QIV720895:QJN720896 QSR720895:QTJ720896 RCN720895:RDF720896 RMJ720895:RNB720896 RWF720895:RWX720896 SGB720895:SGT720896 SPX720895:SQP720896 SZT720895:TAL720896 TJP720895:TKH720896 TTL720895:TUD720896 UDH720895:UDZ720896 UND720895:UNV720896 UWZ720895:UXR720896 VGV720895:VHN720896 VQR720895:VRJ720896 WAN720895:WBF720896 WKJ720895:WLB720896 WUF720895:WUX720896 J786431:Y786432 HT786431:IL786432 RP786431:SH786432 ABL786431:ACD786432 ALH786431:ALZ786432 AVD786431:AVV786432 BEZ786431:BFR786432 BOV786431:BPN786432 BYR786431:BZJ786432 CIN786431:CJF786432 CSJ786431:CTB786432 DCF786431:DCX786432 DMB786431:DMT786432 DVX786431:DWP786432 EFT786431:EGL786432 EPP786431:EQH786432 EZL786431:FAD786432 FJH786431:FJZ786432 FTD786431:FTV786432 GCZ786431:GDR786432 GMV786431:GNN786432 GWR786431:GXJ786432 HGN786431:HHF786432 HQJ786431:HRB786432 IAF786431:IAX786432 IKB786431:IKT786432 ITX786431:IUP786432 JDT786431:JEL786432 JNP786431:JOH786432 JXL786431:JYD786432 KHH786431:KHZ786432 KRD786431:KRV786432 LAZ786431:LBR786432 LKV786431:LLN786432 LUR786431:LVJ786432 MEN786431:MFF786432 MOJ786431:MPB786432 MYF786431:MYX786432 NIB786431:NIT786432 NRX786431:NSP786432 OBT786431:OCL786432 OLP786431:OMH786432 OVL786431:OWD786432 PFH786431:PFZ786432 PPD786431:PPV786432 PYZ786431:PZR786432 QIV786431:QJN786432 QSR786431:QTJ786432 RCN786431:RDF786432 RMJ786431:RNB786432 RWF786431:RWX786432 SGB786431:SGT786432 SPX786431:SQP786432 SZT786431:TAL786432 TJP786431:TKH786432 TTL786431:TUD786432 UDH786431:UDZ786432 UND786431:UNV786432 UWZ786431:UXR786432 VGV786431:VHN786432 VQR786431:VRJ786432 WAN786431:WBF786432 WKJ786431:WLB786432 WUF786431:WUX786432 J851967:Y851968 HT851967:IL851968 RP851967:SH851968 ABL851967:ACD851968 ALH851967:ALZ851968 AVD851967:AVV851968 BEZ851967:BFR851968 BOV851967:BPN851968 BYR851967:BZJ851968 CIN851967:CJF851968 CSJ851967:CTB851968 DCF851967:DCX851968 DMB851967:DMT851968 DVX851967:DWP851968 EFT851967:EGL851968 EPP851967:EQH851968 EZL851967:FAD851968 FJH851967:FJZ851968 FTD851967:FTV851968 GCZ851967:GDR851968 GMV851967:GNN851968 GWR851967:GXJ851968 HGN851967:HHF851968 HQJ851967:HRB851968 IAF851967:IAX851968 IKB851967:IKT851968 ITX851967:IUP851968 JDT851967:JEL851968 JNP851967:JOH851968 JXL851967:JYD851968 KHH851967:KHZ851968 KRD851967:KRV851968 LAZ851967:LBR851968 LKV851967:LLN851968 LUR851967:LVJ851968 MEN851967:MFF851968 MOJ851967:MPB851968 MYF851967:MYX851968 NIB851967:NIT851968 NRX851967:NSP851968 OBT851967:OCL851968 OLP851967:OMH851968 OVL851967:OWD851968 PFH851967:PFZ851968 PPD851967:PPV851968 PYZ851967:PZR851968 QIV851967:QJN851968 QSR851967:QTJ851968 RCN851967:RDF851968 RMJ851967:RNB851968 RWF851967:RWX851968 SGB851967:SGT851968 SPX851967:SQP851968 SZT851967:TAL851968 TJP851967:TKH851968 TTL851967:TUD851968 UDH851967:UDZ851968 UND851967:UNV851968 UWZ851967:UXR851968 VGV851967:VHN851968 VQR851967:VRJ851968 WAN851967:WBF851968 WKJ851967:WLB851968 WUF851967:WUX851968 J917503:Y917504 HT917503:IL917504 RP917503:SH917504 ABL917503:ACD917504 ALH917503:ALZ917504 AVD917503:AVV917504 BEZ917503:BFR917504 BOV917503:BPN917504 BYR917503:BZJ917504 CIN917503:CJF917504 CSJ917503:CTB917504 DCF917503:DCX917504 DMB917503:DMT917504 DVX917503:DWP917504 EFT917503:EGL917504 EPP917503:EQH917504 EZL917503:FAD917504 FJH917503:FJZ917504 FTD917503:FTV917504 GCZ917503:GDR917504 GMV917503:GNN917504 GWR917503:GXJ917504 HGN917503:HHF917504 HQJ917503:HRB917504 IAF917503:IAX917504 IKB917503:IKT917504 ITX917503:IUP917504 JDT917503:JEL917504 JNP917503:JOH917504 JXL917503:JYD917504 KHH917503:KHZ917504 KRD917503:KRV917504 LAZ917503:LBR917504 LKV917503:LLN917504 LUR917503:LVJ917504 MEN917503:MFF917504 MOJ917503:MPB917504 MYF917503:MYX917504 NIB917503:NIT917504 NRX917503:NSP917504 OBT917503:OCL917504 OLP917503:OMH917504 OVL917503:OWD917504 PFH917503:PFZ917504 PPD917503:PPV917504 PYZ917503:PZR917504 QIV917503:QJN917504 QSR917503:QTJ917504 RCN917503:RDF917504 RMJ917503:RNB917504 RWF917503:RWX917504 SGB917503:SGT917504 SPX917503:SQP917504 SZT917503:TAL917504 TJP917503:TKH917504 TTL917503:TUD917504 UDH917503:UDZ917504 UND917503:UNV917504 UWZ917503:UXR917504 VGV917503:VHN917504 VQR917503:VRJ917504 WAN917503:WBF917504 WKJ917503:WLB917504 WUF917503:WUX917504 J983039:Y983040 HT983039:IL983040 RP983039:SH983040 ABL983039:ACD983040 ALH983039:ALZ983040 AVD983039:AVV983040 BEZ983039:BFR983040 BOV983039:BPN983040 BYR983039:BZJ983040 CIN983039:CJF983040 CSJ983039:CTB983040 DCF983039:DCX983040 DMB983039:DMT983040 DVX983039:DWP983040 EFT983039:EGL983040 EPP983039:EQH983040 EZL983039:FAD983040 FJH983039:FJZ983040 FTD983039:FTV983040 GCZ983039:GDR983040 GMV983039:GNN983040 GWR983039:GXJ983040 HGN983039:HHF983040 HQJ983039:HRB983040 IAF983039:IAX983040 IKB983039:IKT983040 ITX983039:IUP983040 JDT983039:JEL983040 JNP983039:JOH983040 JXL983039:JYD983040 KHH983039:KHZ983040 KRD983039:KRV983040 LAZ983039:LBR983040 LKV983039:LLN983040 LUR983039:LVJ983040 MEN983039:MFF983040 MOJ983039:MPB983040 MYF983039:MYX983040 NIB983039:NIT983040 NRX983039:NSP983040 OBT983039:OCL983040 OLP983039:OMH983040 OVL983039:OWD983040 PFH983039:PFZ983040 PPD983039:PPV983040 PYZ983039:PZR983040 QIV983039:QJN983040 QSR983039:QTJ983040 RCN983039:RDF983040 RMJ983039:RNB983040 RWF983039:RWX983040 SGB983039:SGT983040 SPX983039:SQP983040 SZT983039:TAL983040 TJP983039:TKH983040 TTL983039:TUD983040 UDH983039:UDZ983040 UND983039:UNV983040 UWZ983039:UXR983040 VGV983039:VHN983040 VQR983039:VRJ983040 WAN983039:WBF983040 WKJ983039:WLB983040 WUF983039:WUX983040 F65550:Y65550 HP65550:IL65550 RL65550:SH65550 ABH65550:ACD65550 ALD65550:ALZ65550 AUZ65550:AVV65550 BEV65550:BFR65550 BOR65550:BPN65550 BYN65550:BZJ65550 CIJ65550:CJF65550 CSF65550:CTB65550 DCB65550:DCX65550 DLX65550:DMT65550 DVT65550:DWP65550 EFP65550:EGL65550 EPL65550:EQH65550 EZH65550:FAD65550 FJD65550:FJZ65550 FSZ65550:FTV65550 GCV65550:GDR65550 GMR65550:GNN65550 GWN65550:GXJ65550 HGJ65550:HHF65550 HQF65550:HRB65550 IAB65550:IAX65550 IJX65550:IKT65550 ITT65550:IUP65550 JDP65550:JEL65550 JNL65550:JOH65550 JXH65550:JYD65550 KHD65550:KHZ65550 KQZ65550:KRV65550 LAV65550:LBR65550 LKR65550:LLN65550 LUN65550:LVJ65550 MEJ65550:MFF65550 MOF65550:MPB65550 MYB65550:MYX65550 NHX65550:NIT65550 NRT65550:NSP65550 OBP65550:OCL65550 OLL65550:OMH65550 OVH65550:OWD65550 PFD65550:PFZ65550 POZ65550:PPV65550 PYV65550:PZR65550 QIR65550:QJN65550 QSN65550:QTJ65550 RCJ65550:RDF65550 RMF65550:RNB65550 RWB65550:RWX65550 SFX65550:SGT65550 SPT65550:SQP65550 SZP65550:TAL65550 TJL65550:TKH65550 TTH65550:TUD65550 UDD65550:UDZ65550 UMZ65550:UNV65550 UWV65550:UXR65550 VGR65550:VHN65550 VQN65550:VRJ65550 WAJ65550:WBF65550 WKF65550:WLB65550 WUB65550:WUX65550 F131086:Y131086 HP131086:IL131086 RL131086:SH131086 ABH131086:ACD131086 ALD131086:ALZ131086 AUZ131086:AVV131086 BEV131086:BFR131086 BOR131086:BPN131086 BYN131086:BZJ131086 CIJ131086:CJF131086 CSF131086:CTB131086 DCB131086:DCX131086 DLX131086:DMT131086 DVT131086:DWP131086 EFP131086:EGL131086 EPL131086:EQH131086 EZH131086:FAD131086 FJD131086:FJZ131086 FSZ131086:FTV131086 GCV131086:GDR131086 GMR131086:GNN131086 GWN131086:GXJ131086 HGJ131086:HHF131086 HQF131086:HRB131086 IAB131086:IAX131086 IJX131086:IKT131086 ITT131086:IUP131086 JDP131086:JEL131086 JNL131086:JOH131086 JXH131086:JYD131086 KHD131086:KHZ131086 KQZ131086:KRV131086 LAV131086:LBR131086 LKR131086:LLN131086 LUN131086:LVJ131086 MEJ131086:MFF131086 MOF131086:MPB131086 MYB131086:MYX131086 NHX131086:NIT131086 NRT131086:NSP131086 OBP131086:OCL131086 OLL131086:OMH131086 OVH131086:OWD131086 PFD131086:PFZ131086 POZ131086:PPV131086 PYV131086:PZR131086 QIR131086:QJN131086 QSN131086:QTJ131086 RCJ131086:RDF131086 RMF131086:RNB131086 RWB131086:RWX131086 SFX131086:SGT131086 SPT131086:SQP131086 SZP131086:TAL131086 TJL131086:TKH131086 TTH131086:TUD131086 UDD131086:UDZ131086 UMZ131086:UNV131086 UWV131086:UXR131086 VGR131086:VHN131086 VQN131086:VRJ131086 WAJ131086:WBF131086 WKF131086:WLB131086 WUB131086:WUX131086 F196622:Y196622 HP196622:IL196622 RL196622:SH196622 ABH196622:ACD196622 ALD196622:ALZ196622 AUZ196622:AVV196622 BEV196622:BFR196622 BOR196622:BPN196622 BYN196622:BZJ196622 CIJ196622:CJF196622 CSF196622:CTB196622 DCB196622:DCX196622 DLX196622:DMT196622 DVT196622:DWP196622 EFP196622:EGL196622 EPL196622:EQH196622 EZH196622:FAD196622 FJD196622:FJZ196622 FSZ196622:FTV196622 GCV196622:GDR196622 GMR196622:GNN196622 GWN196622:GXJ196622 HGJ196622:HHF196622 HQF196622:HRB196622 IAB196622:IAX196622 IJX196622:IKT196622 ITT196622:IUP196622 JDP196622:JEL196622 JNL196622:JOH196622 JXH196622:JYD196622 KHD196622:KHZ196622 KQZ196622:KRV196622 LAV196622:LBR196622 LKR196622:LLN196622 LUN196622:LVJ196622 MEJ196622:MFF196622 MOF196622:MPB196622 MYB196622:MYX196622 NHX196622:NIT196622 NRT196622:NSP196622 OBP196622:OCL196622 OLL196622:OMH196622 OVH196622:OWD196622 PFD196622:PFZ196622 POZ196622:PPV196622 PYV196622:PZR196622 QIR196622:QJN196622 QSN196622:QTJ196622 RCJ196622:RDF196622 RMF196622:RNB196622 RWB196622:RWX196622 SFX196622:SGT196622 SPT196622:SQP196622 SZP196622:TAL196622 TJL196622:TKH196622 TTH196622:TUD196622 UDD196622:UDZ196622 UMZ196622:UNV196622 UWV196622:UXR196622 VGR196622:VHN196622 VQN196622:VRJ196622 WAJ196622:WBF196622 WKF196622:WLB196622 WUB196622:WUX196622 F262158:Y262158 HP262158:IL262158 RL262158:SH262158 ABH262158:ACD262158 ALD262158:ALZ262158 AUZ262158:AVV262158 BEV262158:BFR262158 BOR262158:BPN262158 BYN262158:BZJ262158 CIJ262158:CJF262158 CSF262158:CTB262158 DCB262158:DCX262158 DLX262158:DMT262158 DVT262158:DWP262158 EFP262158:EGL262158 EPL262158:EQH262158 EZH262158:FAD262158 FJD262158:FJZ262158 FSZ262158:FTV262158 GCV262158:GDR262158 GMR262158:GNN262158 GWN262158:GXJ262158 HGJ262158:HHF262158 HQF262158:HRB262158 IAB262158:IAX262158 IJX262158:IKT262158 ITT262158:IUP262158 JDP262158:JEL262158 JNL262158:JOH262158 JXH262158:JYD262158 KHD262158:KHZ262158 KQZ262158:KRV262158 LAV262158:LBR262158 LKR262158:LLN262158 LUN262158:LVJ262158 MEJ262158:MFF262158 MOF262158:MPB262158 MYB262158:MYX262158 NHX262158:NIT262158 NRT262158:NSP262158 OBP262158:OCL262158 OLL262158:OMH262158 OVH262158:OWD262158 PFD262158:PFZ262158 POZ262158:PPV262158 PYV262158:PZR262158 QIR262158:QJN262158 QSN262158:QTJ262158 RCJ262158:RDF262158 RMF262158:RNB262158 RWB262158:RWX262158 SFX262158:SGT262158 SPT262158:SQP262158 SZP262158:TAL262158 TJL262158:TKH262158 TTH262158:TUD262158 UDD262158:UDZ262158 UMZ262158:UNV262158 UWV262158:UXR262158 VGR262158:VHN262158 VQN262158:VRJ262158 WAJ262158:WBF262158 WKF262158:WLB262158 WUB262158:WUX262158 F327694:Y327694 HP327694:IL327694 RL327694:SH327694 ABH327694:ACD327694 ALD327694:ALZ327694 AUZ327694:AVV327694 BEV327694:BFR327694 BOR327694:BPN327694 BYN327694:BZJ327694 CIJ327694:CJF327694 CSF327694:CTB327694 DCB327694:DCX327694 DLX327694:DMT327694 DVT327694:DWP327694 EFP327694:EGL327694 EPL327694:EQH327694 EZH327694:FAD327694 FJD327694:FJZ327694 FSZ327694:FTV327694 GCV327694:GDR327694 GMR327694:GNN327694 GWN327694:GXJ327694 HGJ327694:HHF327694 HQF327694:HRB327694 IAB327694:IAX327694 IJX327694:IKT327694 ITT327694:IUP327694 JDP327694:JEL327694 JNL327694:JOH327694 JXH327694:JYD327694 KHD327694:KHZ327694 KQZ327694:KRV327694 LAV327694:LBR327694 LKR327694:LLN327694 LUN327694:LVJ327694 MEJ327694:MFF327694 MOF327694:MPB327694 MYB327694:MYX327694 NHX327694:NIT327694 NRT327694:NSP327694 OBP327694:OCL327694 OLL327694:OMH327694 OVH327694:OWD327694 PFD327694:PFZ327694 POZ327694:PPV327694 PYV327694:PZR327694 QIR327694:QJN327694 QSN327694:QTJ327694 RCJ327694:RDF327694 RMF327694:RNB327694 RWB327694:RWX327694 SFX327694:SGT327694 SPT327694:SQP327694 SZP327694:TAL327694 TJL327694:TKH327694 TTH327694:TUD327694 UDD327694:UDZ327694 UMZ327694:UNV327694 UWV327694:UXR327694 VGR327694:VHN327694 VQN327694:VRJ327694 WAJ327694:WBF327694 WKF327694:WLB327694 WUB327694:WUX327694 F393230:Y393230 HP393230:IL393230 RL393230:SH393230 ABH393230:ACD393230 ALD393230:ALZ393230 AUZ393230:AVV393230 BEV393230:BFR393230 BOR393230:BPN393230 BYN393230:BZJ393230 CIJ393230:CJF393230 CSF393230:CTB393230 DCB393230:DCX393230 DLX393230:DMT393230 DVT393230:DWP393230 EFP393230:EGL393230 EPL393230:EQH393230 EZH393230:FAD393230 FJD393230:FJZ393230 FSZ393230:FTV393230 GCV393230:GDR393230 GMR393230:GNN393230 GWN393230:GXJ393230 HGJ393230:HHF393230 HQF393230:HRB393230 IAB393230:IAX393230 IJX393230:IKT393230 ITT393230:IUP393230 JDP393230:JEL393230 JNL393230:JOH393230 JXH393230:JYD393230 KHD393230:KHZ393230 KQZ393230:KRV393230 LAV393230:LBR393230 LKR393230:LLN393230 LUN393230:LVJ393230 MEJ393230:MFF393230 MOF393230:MPB393230 MYB393230:MYX393230 NHX393230:NIT393230 NRT393230:NSP393230 OBP393230:OCL393230 OLL393230:OMH393230 OVH393230:OWD393230 PFD393230:PFZ393230 POZ393230:PPV393230 PYV393230:PZR393230 QIR393230:QJN393230 QSN393230:QTJ393230 RCJ393230:RDF393230 RMF393230:RNB393230 RWB393230:RWX393230 SFX393230:SGT393230 SPT393230:SQP393230 SZP393230:TAL393230 TJL393230:TKH393230 TTH393230:TUD393230 UDD393230:UDZ393230 UMZ393230:UNV393230 UWV393230:UXR393230 VGR393230:VHN393230 VQN393230:VRJ393230 WAJ393230:WBF393230 WKF393230:WLB393230 WUB393230:WUX393230 F458766:Y458766 HP458766:IL458766 RL458766:SH458766 ABH458766:ACD458766 ALD458766:ALZ458766 AUZ458766:AVV458766 BEV458766:BFR458766 BOR458766:BPN458766 BYN458766:BZJ458766 CIJ458766:CJF458766 CSF458766:CTB458766 DCB458766:DCX458766 DLX458766:DMT458766 DVT458766:DWP458766 EFP458766:EGL458766 EPL458766:EQH458766 EZH458766:FAD458766 FJD458766:FJZ458766 FSZ458766:FTV458766 GCV458766:GDR458766 GMR458766:GNN458766 GWN458766:GXJ458766 HGJ458766:HHF458766 HQF458766:HRB458766 IAB458766:IAX458766 IJX458766:IKT458766 ITT458766:IUP458766 JDP458766:JEL458766 JNL458766:JOH458766 JXH458766:JYD458766 KHD458766:KHZ458766 KQZ458766:KRV458766 LAV458766:LBR458766 LKR458766:LLN458766 LUN458766:LVJ458766 MEJ458766:MFF458766 MOF458766:MPB458766 MYB458766:MYX458766 NHX458766:NIT458766 NRT458766:NSP458766 OBP458766:OCL458766 OLL458766:OMH458766 OVH458766:OWD458766 PFD458766:PFZ458766 POZ458766:PPV458766 PYV458766:PZR458766 QIR458766:QJN458766 QSN458766:QTJ458766 RCJ458766:RDF458766 RMF458766:RNB458766 RWB458766:RWX458766 SFX458766:SGT458766 SPT458766:SQP458766 SZP458766:TAL458766 TJL458766:TKH458766 TTH458766:TUD458766 UDD458766:UDZ458766 UMZ458766:UNV458766 UWV458766:UXR458766 VGR458766:VHN458766 VQN458766:VRJ458766 WAJ458766:WBF458766 WKF458766:WLB458766 WUB458766:WUX458766 F524302:Y524302 HP524302:IL524302 RL524302:SH524302 ABH524302:ACD524302 ALD524302:ALZ524302 AUZ524302:AVV524302 BEV524302:BFR524302 BOR524302:BPN524302 BYN524302:BZJ524302 CIJ524302:CJF524302 CSF524302:CTB524302 DCB524302:DCX524302 DLX524302:DMT524302 DVT524302:DWP524302 EFP524302:EGL524302 EPL524302:EQH524302 EZH524302:FAD524302 FJD524302:FJZ524302 FSZ524302:FTV524302 GCV524302:GDR524302 GMR524302:GNN524302 GWN524302:GXJ524302 HGJ524302:HHF524302 HQF524302:HRB524302 IAB524302:IAX524302 IJX524302:IKT524302 ITT524302:IUP524302 JDP524302:JEL524302 JNL524302:JOH524302 JXH524302:JYD524302 KHD524302:KHZ524302 KQZ524302:KRV524302 LAV524302:LBR524302 LKR524302:LLN524302 LUN524302:LVJ524302 MEJ524302:MFF524302 MOF524302:MPB524302 MYB524302:MYX524302 NHX524302:NIT524302 NRT524302:NSP524302 OBP524302:OCL524302 OLL524302:OMH524302 OVH524302:OWD524302 PFD524302:PFZ524302 POZ524302:PPV524302 PYV524302:PZR524302 QIR524302:QJN524302 QSN524302:QTJ524302 RCJ524302:RDF524302 RMF524302:RNB524302 RWB524302:RWX524302 SFX524302:SGT524302 SPT524302:SQP524302 SZP524302:TAL524302 TJL524302:TKH524302 TTH524302:TUD524302 UDD524302:UDZ524302 UMZ524302:UNV524302 UWV524302:UXR524302 VGR524302:VHN524302 VQN524302:VRJ524302 WAJ524302:WBF524302 WKF524302:WLB524302 WUB524302:WUX524302 F589838:Y589838 HP589838:IL589838 RL589838:SH589838 ABH589838:ACD589838 ALD589838:ALZ589838 AUZ589838:AVV589838 BEV589838:BFR589838 BOR589838:BPN589838 BYN589838:BZJ589838 CIJ589838:CJF589838 CSF589838:CTB589838 DCB589838:DCX589838 DLX589838:DMT589838 DVT589838:DWP589838 EFP589838:EGL589838 EPL589838:EQH589838 EZH589838:FAD589838 FJD589838:FJZ589838 FSZ589838:FTV589838 GCV589838:GDR589838 GMR589838:GNN589838 GWN589838:GXJ589838 HGJ589838:HHF589838 HQF589838:HRB589838 IAB589838:IAX589838 IJX589838:IKT589838 ITT589838:IUP589838 JDP589838:JEL589838 JNL589838:JOH589838 JXH589838:JYD589838 KHD589838:KHZ589838 KQZ589838:KRV589838 LAV589838:LBR589838 LKR589838:LLN589838 LUN589838:LVJ589838 MEJ589838:MFF589838 MOF589838:MPB589838 MYB589838:MYX589838 NHX589838:NIT589838 NRT589838:NSP589838 OBP589838:OCL589838 OLL589838:OMH589838 OVH589838:OWD589838 PFD589838:PFZ589838 POZ589838:PPV589838 PYV589838:PZR589838 QIR589838:QJN589838 QSN589838:QTJ589838 RCJ589838:RDF589838 RMF589838:RNB589838 RWB589838:RWX589838 SFX589838:SGT589838 SPT589838:SQP589838 SZP589838:TAL589838 TJL589838:TKH589838 TTH589838:TUD589838 UDD589838:UDZ589838 UMZ589838:UNV589838 UWV589838:UXR589838 VGR589838:VHN589838 VQN589838:VRJ589838 WAJ589838:WBF589838 WKF589838:WLB589838 WUB589838:WUX589838 F655374:Y655374 HP655374:IL655374 RL655374:SH655374 ABH655374:ACD655374 ALD655374:ALZ655374 AUZ655374:AVV655374 BEV655374:BFR655374 BOR655374:BPN655374 BYN655374:BZJ655374 CIJ655374:CJF655374 CSF655374:CTB655374 DCB655374:DCX655374 DLX655374:DMT655374 DVT655374:DWP655374 EFP655374:EGL655374 EPL655374:EQH655374 EZH655374:FAD655374 FJD655374:FJZ655374 FSZ655374:FTV655374 GCV655374:GDR655374 GMR655374:GNN655374 GWN655374:GXJ655374 HGJ655374:HHF655374 HQF655374:HRB655374 IAB655374:IAX655374 IJX655374:IKT655374 ITT655374:IUP655374 JDP655374:JEL655374 JNL655374:JOH655374 JXH655374:JYD655374 KHD655374:KHZ655374 KQZ655374:KRV655374 LAV655374:LBR655374 LKR655374:LLN655374 LUN655374:LVJ655374 MEJ655374:MFF655374 MOF655374:MPB655374 MYB655374:MYX655374 NHX655374:NIT655374 NRT655374:NSP655374 OBP655374:OCL655374 OLL655374:OMH655374 OVH655374:OWD655374 PFD655374:PFZ655374 POZ655374:PPV655374 PYV655374:PZR655374 QIR655374:QJN655374 QSN655374:QTJ655374 RCJ655374:RDF655374 RMF655374:RNB655374 RWB655374:RWX655374 SFX655374:SGT655374 SPT655374:SQP655374 SZP655374:TAL655374 TJL655374:TKH655374 TTH655374:TUD655374 UDD655374:UDZ655374 UMZ655374:UNV655374 UWV655374:UXR655374 VGR655374:VHN655374 VQN655374:VRJ655374 WAJ655374:WBF655374 WKF655374:WLB655374 WUB655374:WUX655374 F720910:Y720910 HP720910:IL720910 RL720910:SH720910 ABH720910:ACD720910 ALD720910:ALZ720910 AUZ720910:AVV720910 BEV720910:BFR720910 BOR720910:BPN720910 BYN720910:BZJ720910 CIJ720910:CJF720910 CSF720910:CTB720910 DCB720910:DCX720910 DLX720910:DMT720910 DVT720910:DWP720910 EFP720910:EGL720910 EPL720910:EQH720910 EZH720910:FAD720910 FJD720910:FJZ720910 FSZ720910:FTV720910 GCV720910:GDR720910 GMR720910:GNN720910 GWN720910:GXJ720910 HGJ720910:HHF720910 HQF720910:HRB720910 IAB720910:IAX720910 IJX720910:IKT720910 ITT720910:IUP720910 JDP720910:JEL720910 JNL720910:JOH720910 JXH720910:JYD720910 KHD720910:KHZ720910 KQZ720910:KRV720910 LAV720910:LBR720910 LKR720910:LLN720910 LUN720910:LVJ720910 MEJ720910:MFF720910 MOF720910:MPB720910 MYB720910:MYX720910 NHX720910:NIT720910 NRT720910:NSP720910 OBP720910:OCL720910 OLL720910:OMH720910 OVH720910:OWD720910 PFD720910:PFZ720910 POZ720910:PPV720910 PYV720910:PZR720910 QIR720910:QJN720910 QSN720910:QTJ720910 RCJ720910:RDF720910 RMF720910:RNB720910 RWB720910:RWX720910 SFX720910:SGT720910 SPT720910:SQP720910 SZP720910:TAL720910 TJL720910:TKH720910 TTH720910:TUD720910 UDD720910:UDZ720910 UMZ720910:UNV720910 UWV720910:UXR720910 VGR720910:VHN720910 VQN720910:VRJ720910 WAJ720910:WBF720910 WKF720910:WLB720910 WUB720910:WUX720910 F786446:Y786446 HP786446:IL786446 RL786446:SH786446 ABH786446:ACD786446 ALD786446:ALZ786446 AUZ786446:AVV786446 BEV786446:BFR786446 BOR786446:BPN786446 BYN786446:BZJ786446 CIJ786446:CJF786446 CSF786446:CTB786446 DCB786446:DCX786446 DLX786446:DMT786446 DVT786446:DWP786446 EFP786446:EGL786446 EPL786446:EQH786446 EZH786446:FAD786446 FJD786446:FJZ786446 FSZ786446:FTV786446 GCV786446:GDR786446 GMR786446:GNN786446 GWN786446:GXJ786446 HGJ786446:HHF786446 HQF786446:HRB786446 IAB786446:IAX786446 IJX786446:IKT786446 ITT786446:IUP786446 JDP786446:JEL786446 JNL786446:JOH786446 JXH786446:JYD786446 KHD786446:KHZ786446 KQZ786446:KRV786446 LAV786446:LBR786446 LKR786446:LLN786446 LUN786446:LVJ786446 MEJ786446:MFF786446 MOF786446:MPB786446 MYB786446:MYX786446 NHX786446:NIT786446 NRT786446:NSP786446 OBP786446:OCL786446 OLL786446:OMH786446 OVH786446:OWD786446 PFD786446:PFZ786446 POZ786446:PPV786446 PYV786446:PZR786446 QIR786446:QJN786446 QSN786446:QTJ786446 RCJ786446:RDF786446 RMF786446:RNB786446 RWB786446:RWX786446 SFX786446:SGT786446 SPT786446:SQP786446 SZP786446:TAL786446 TJL786446:TKH786446 TTH786446:TUD786446 UDD786446:UDZ786446 UMZ786446:UNV786446 UWV786446:UXR786446 VGR786446:VHN786446 VQN786446:VRJ786446 WAJ786446:WBF786446 WKF786446:WLB786446 WUB786446:WUX786446 F851982:Y851982 HP851982:IL851982 RL851982:SH851982 ABH851982:ACD851982 ALD851982:ALZ851982 AUZ851982:AVV851982 BEV851982:BFR851982 BOR851982:BPN851982 BYN851982:BZJ851982 CIJ851982:CJF851982 CSF851982:CTB851982 DCB851982:DCX851982 DLX851982:DMT851982 DVT851982:DWP851982 EFP851982:EGL851982 EPL851982:EQH851982 EZH851982:FAD851982 FJD851982:FJZ851982 FSZ851982:FTV851982 GCV851982:GDR851982 GMR851982:GNN851982 GWN851982:GXJ851982 HGJ851982:HHF851982 HQF851982:HRB851982 IAB851982:IAX851982 IJX851982:IKT851982 ITT851982:IUP851982 JDP851982:JEL851982 JNL851982:JOH851982 JXH851982:JYD851982 KHD851982:KHZ851982 KQZ851982:KRV851982 LAV851982:LBR851982 LKR851982:LLN851982 LUN851982:LVJ851982 MEJ851982:MFF851982 MOF851982:MPB851982 MYB851982:MYX851982 NHX851982:NIT851982 NRT851982:NSP851982 OBP851982:OCL851982 OLL851982:OMH851982 OVH851982:OWD851982 PFD851982:PFZ851982 POZ851982:PPV851982 PYV851982:PZR851982 QIR851982:QJN851982 QSN851982:QTJ851982 RCJ851982:RDF851982 RMF851982:RNB851982 RWB851982:RWX851982 SFX851982:SGT851982 SPT851982:SQP851982 SZP851982:TAL851982 TJL851982:TKH851982 TTH851982:TUD851982 UDD851982:UDZ851982 UMZ851982:UNV851982 UWV851982:UXR851982 VGR851982:VHN851982 VQN851982:VRJ851982 WAJ851982:WBF851982 WKF851982:WLB851982 WUB851982:WUX851982 F917518:Y917518 HP917518:IL917518 RL917518:SH917518 ABH917518:ACD917518 ALD917518:ALZ917518 AUZ917518:AVV917518 BEV917518:BFR917518 BOR917518:BPN917518 BYN917518:BZJ917518 CIJ917518:CJF917518 CSF917518:CTB917518 DCB917518:DCX917518 DLX917518:DMT917518 DVT917518:DWP917518 EFP917518:EGL917518 EPL917518:EQH917518 EZH917518:FAD917518 FJD917518:FJZ917518 FSZ917518:FTV917518 GCV917518:GDR917518 GMR917518:GNN917518 GWN917518:GXJ917518 HGJ917518:HHF917518 HQF917518:HRB917518 IAB917518:IAX917518 IJX917518:IKT917518 ITT917518:IUP917518 JDP917518:JEL917518 JNL917518:JOH917518 JXH917518:JYD917518 KHD917518:KHZ917518 KQZ917518:KRV917518 LAV917518:LBR917518 LKR917518:LLN917518 LUN917518:LVJ917518 MEJ917518:MFF917518 MOF917518:MPB917518 MYB917518:MYX917518 NHX917518:NIT917518 NRT917518:NSP917518 OBP917518:OCL917518 OLL917518:OMH917518 OVH917518:OWD917518 PFD917518:PFZ917518 POZ917518:PPV917518 PYV917518:PZR917518 QIR917518:QJN917518 QSN917518:QTJ917518 RCJ917518:RDF917518 RMF917518:RNB917518 RWB917518:RWX917518 SFX917518:SGT917518 SPT917518:SQP917518 SZP917518:TAL917518 TJL917518:TKH917518 TTH917518:TUD917518 UDD917518:UDZ917518 UMZ917518:UNV917518 UWV917518:UXR917518 VGR917518:VHN917518 VQN917518:VRJ917518 WAJ917518:WBF917518 WKF917518:WLB917518 WUB917518:WUX917518 F983054:Y983054 HP983054:IL983054 RL983054:SH983054 ABH983054:ACD983054 ALD983054:ALZ983054 AUZ983054:AVV983054 BEV983054:BFR983054 BOR983054:BPN983054 BYN983054:BZJ983054 CIJ983054:CJF983054 CSF983054:CTB983054 DCB983054:DCX983054 DLX983054:DMT983054 DVT983054:DWP983054 EFP983054:EGL983054 EPL983054:EQH983054 EZH983054:FAD983054 FJD983054:FJZ983054 FSZ983054:FTV983054 GCV983054:GDR983054 GMR983054:GNN983054 GWN983054:GXJ983054 HGJ983054:HHF983054 HQF983054:HRB983054 IAB983054:IAX983054 IJX983054:IKT983054 ITT983054:IUP983054 JDP983054:JEL983054 JNL983054:JOH983054 JXH983054:JYD983054 KHD983054:KHZ983054 KQZ983054:KRV983054 LAV983054:LBR983054 LKR983054:LLN983054 LUN983054:LVJ983054 MEJ983054:MFF983054 MOF983054:MPB983054 MYB983054:MYX983054 NHX983054:NIT983054 NRT983054:NSP983054 OBP983054:OCL983054 OLL983054:OMH983054 OVH983054:OWD983054 PFD983054:PFZ983054 POZ983054:PPV983054 PYV983054:PZR983054 QIR983054:QJN983054 QSN983054:QTJ983054 RCJ983054:RDF983054 RMF983054:RNB983054 RWB983054:RWX983054 SFX983054:SGT983054 SPT983054:SQP983054 SZP983054:TAL983054 TJL983054:TKH983054 TTH983054:TUD983054 UDD983054:UDZ983054 UMZ983054:UNV983054 UWV983054:UXR983054 VGR983054:VHN983054 VQN983054:VRJ983054 WAJ983054:WBF983054 WKF983054:WLB983054 WUB983054:WUX983054 J65545:Y65546 HT65545:IL65546 RP65545:SH65546 ABL65545:ACD65546 ALH65545:ALZ65546 AVD65545:AVV65546 BEZ65545:BFR65546 BOV65545:BPN65546 BYR65545:BZJ65546 CIN65545:CJF65546 CSJ65545:CTB65546 DCF65545:DCX65546 DMB65545:DMT65546 DVX65545:DWP65546 EFT65545:EGL65546 EPP65545:EQH65546 EZL65545:FAD65546 FJH65545:FJZ65546 FTD65545:FTV65546 GCZ65545:GDR65546 GMV65545:GNN65546 GWR65545:GXJ65546 HGN65545:HHF65546 HQJ65545:HRB65546 IAF65545:IAX65546 IKB65545:IKT65546 ITX65545:IUP65546 JDT65545:JEL65546 JNP65545:JOH65546 JXL65545:JYD65546 KHH65545:KHZ65546 KRD65545:KRV65546 LAZ65545:LBR65546 LKV65545:LLN65546 LUR65545:LVJ65546 MEN65545:MFF65546 MOJ65545:MPB65546 MYF65545:MYX65546 NIB65545:NIT65546 NRX65545:NSP65546 OBT65545:OCL65546 OLP65545:OMH65546 OVL65545:OWD65546 PFH65545:PFZ65546 PPD65545:PPV65546 PYZ65545:PZR65546 QIV65545:QJN65546 QSR65545:QTJ65546 RCN65545:RDF65546 RMJ65545:RNB65546 RWF65545:RWX65546 SGB65545:SGT65546 SPX65545:SQP65546 SZT65545:TAL65546 TJP65545:TKH65546 TTL65545:TUD65546 UDH65545:UDZ65546 UND65545:UNV65546 UWZ65545:UXR65546 VGV65545:VHN65546 VQR65545:VRJ65546 WAN65545:WBF65546 WKJ65545:WLB65546 WUF65545:WUX65546 J131081:Y131082 HT131081:IL131082 RP131081:SH131082 ABL131081:ACD131082 ALH131081:ALZ131082 AVD131081:AVV131082 BEZ131081:BFR131082 BOV131081:BPN131082 BYR131081:BZJ131082 CIN131081:CJF131082 CSJ131081:CTB131082 DCF131081:DCX131082 DMB131081:DMT131082 DVX131081:DWP131082 EFT131081:EGL131082 EPP131081:EQH131082 EZL131081:FAD131082 FJH131081:FJZ131082 FTD131081:FTV131082 GCZ131081:GDR131082 GMV131081:GNN131082 GWR131081:GXJ131082 HGN131081:HHF131082 HQJ131081:HRB131082 IAF131081:IAX131082 IKB131081:IKT131082 ITX131081:IUP131082 JDT131081:JEL131082 JNP131081:JOH131082 JXL131081:JYD131082 KHH131081:KHZ131082 KRD131081:KRV131082 LAZ131081:LBR131082 LKV131081:LLN131082 LUR131081:LVJ131082 MEN131081:MFF131082 MOJ131081:MPB131082 MYF131081:MYX131082 NIB131081:NIT131082 NRX131081:NSP131082 OBT131081:OCL131082 OLP131081:OMH131082 OVL131081:OWD131082 PFH131081:PFZ131082 PPD131081:PPV131082 PYZ131081:PZR131082 QIV131081:QJN131082 QSR131081:QTJ131082 RCN131081:RDF131082 RMJ131081:RNB131082 RWF131081:RWX131082 SGB131081:SGT131082 SPX131081:SQP131082 SZT131081:TAL131082 TJP131081:TKH131082 TTL131081:TUD131082 UDH131081:UDZ131082 UND131081:UNV131082 UWZ131081:UXR131082 VGV131081:VHN131082 VQR131081:VRJ131082 WAN131081:WBF131082 WKJ131081:WLB131082 WUF131081:WUX131082 J196617:Y196618 HT196617:IL196618 RP196617:SH196618 ABL196617:ACD196618 ALH196617:ALZ196618 AVD196617:AVV196618 BEZ196617:BFR196618 BOV196617:BPN196618 BYR196617:BZJ196618 CIN196617:CJF196618 CSJ196617:CTB196618 DCF196617:DCX196618 DMB196617:DMT196618 DVX196617:DWP196618 EFT196617:EGL196618 EPP196617:EQH196618 EZL196617:FAD196618 FJH196617:FJZ196618 FTD196617:FTV196618 GCZ196617:GDR196618 GMV196617:GNN196618 GWR196617:GXJ196618 HGN196617:HHF196618 HQJ196617:HRB196618 IAF196617:IAX196618 IKB196617:IKT196618 ITX196617:IUP196618 JDT196617:JEL196618 JNP196617:JOH196618 JXL196617:JYD196618 KHH196617:KHZ196618 KRD196617:KRV196618 LAZ196617:LBR196618 LKV196617:LLN196618 LUR196617:LVJ196618 MEN196617:MFF196618 MOJ196617:MPB196618 MYF196617:MYX196618 NIB196617:NIT196618 NRX196617:NSP196618 OBT196617:OCL196618 OLP196617:OMH196618 OVL196617:OWD196618 PFH196617:PFZ196618 PPD196617:PPV196618 PYZ196617:PZR196618 QIV196617:QJN196618 QSR196617:QTJ196618 RCN196617:RDF196618 RMJ196617:RNB196618 RWF196617:RWX196618 SGB196617:SGT196618 SPX196617:SQP196618 SZT196617:TAL196618 TJP196617:TKH196618 TTL196617:TUD196618 UDH196617:UDZ196618 UND196617:UNV196618 UWZ196617:UXR196618 VGV196617:VHN196618 VQR196617:VRJ196618 WAN196617:WBF196618 WKJ196617:WLB196618 WUF196617:WUX196618 J262153:Y262154 HT262153:IL262154 RP262153:SH262154 ABL262153:ACD262154 ALH262153:ALZ262154 AVD262153:AVV262154 BEZ262153:BFR262154 BOV262153:BPN262154 BYR262153:BZJ262154 CIN262153:CJF262154 CSJ262153:CTB262154 DCF262153:DCX262154 DMB262153:DMT262154 DVX262153:DWP262154 EFT262153:EGL262154 EPP262153:EQH262154 EZL262153:FAD262154 FJH262153:FJZ262154 FTD262153:FTV262154 GCZ262153:GDR262154 GMV262153:GNN262154 GWR262153:GXJ262154 HGN262153:HHF262154 HQJ262153:HRB262154 IAF262153:IAX262154 IKB262153:IKT262154 ITX262153:IUP262154 JDT262153:JEL262154 JNP262153:JOH262154 JXL262153:JYD262154 KHH262153:KHZ262154 KRD262153:KRV262154 LAZ262153:LBR262154 LKV262153:LLN262154 LUR262153:LVJ262154 MEN262153:MFF262154 MOJ262153:MPB262154 MYF262153:MYX262154 NIB262153:NIT262154 NRX262153:NSP262154 OBT262153:OCL262154 OLP262153:OMH262154 OVL262153:OWD262154 PFH262153:PFZ262154 PPD262153:PPV262154 PYZ262153:PZR262154 QIV262153:QJN262154 QSR262153:QTJ262154 RCN262153:RDF262154 RMJ262153:RNB262154 RWF262153:RWX262154 SGB262153:SGT262154 SPX262153:SQP262154 SZT262153:TAL262154 TJP262153:TKH262154 TTL262153:TUD262154 UDH262153:UDZ262154 UND262153:UNV262154 UWZ262153:UXR262154 VGV262153:VHN262154 VQR262153:VRJ262154 WAN262153:WBF262154 WKJ262153:WLB262154 WUF262153:WUX262154 J327689:Y327690 HT327689:IL327690 RP327689:SH327690 ABL327689:ACD327690 ALH327689:ALZ327690 AVD327689:AVV327690 BEZ327689:BFR327690 BOV327689:BPN327690 BYR327689:BZJ327690 CIN327689:CJF327690 CSJ327689:CTB327690 DCF327689:DCX327690 DMB327689:DMT327690 DVX327689:DWP327690 EFT327689:EGL327690 EPP327689:EQH327690 EZL327689:FAD327690 FJH327689:FJZ327690 FTD327689:FTV327690 GCZ327689:GDR327690 GMV327689:GNN327690 GWR327689:GXJ327690 HGN327689:HHF327690 HQJ327689:HRB327690 IAF327689:IAX327690 IKB327689:IKT327690 ITX327689:IUP327690 JDT327689:JEL327690 JNP327689:JOH327690 JXL327689:JYD327690 KHH327689:KHZ327690 KRD327689:KRV327690 LAZ327689:LBR327690 LKV327689:LLN327690 LUR327689:LVJ327690 MEN327689:MFF327690 MOJ327689:MPB327690 MYF327689:MYX327690 NIB327689:NIT327690 NRX327689:NSP327690 OBT327689:OCL327690 OLP327689:OMH327690 OVL327689:OWD327690 PFH327689:PFZ327690 PPD327689:PPV327690 PYZ327689:PZR327690 QIV327689:QJN327690 QSR327689:QTJ327690 RCN327689:RDF327690 RMJ327689:RNB327690 RWF327689:RWX327690 SGB327689:SGT327690 SPX327689:SQP327690 SZT327689:TAL327690 TJP327689:TKH327690 TTL327689:TUD327690 UDH327689:UDZ327690 UND327689:UNV327690 UWZ327689:UXR327690 VGV327689:VHN327690 VQR327689:VRJ327690 WAN327689:WBF327690 WKJ327689:WLB327690 WUF327689:WUX327690 J393225:Y393226 HT393225:IL393226 RP393225:SH393226 ABL393225:ACD393226 ALH393225:ALZ393226 AVD393225:AVV393226 BEZ393225:BFR393226 BOV393225:BPN393226 BYR393225:BZJ393226 CIN393225:CJF393226 CSJ393225:CTB393226 DCF393225:DCX393226 DMB393225:DMT393226 DVX393225:DWP393226 EFT393225:EGL393226 EPP393225:EQH393226 EZL393225:FAD393226 FJH393225:FJZ393226 FTD393225:FTV393226 GCZ393225:GDR393226 GMV393225:GNN393226 GWR393225:GXJ393226 HGN393225:HHF393226 HQJ393225:HRB393226 IAF393225:IAX393226 IKB393225:IKT393226 ITX393225:IUP393226 JDT393225:JEL393226 JNP393225:JOH393226 JXL393225:JYD393226 KHH393225:KHZ393226 KRD393225:KRV393226 LAZ393225:LBR393226 LKV393225:LLN393226 LUR393225:LVJ393226 MEN393225:MFF393226 MOJ393225:MPB393226 MYF393225:MYX393226 NIB393225:NIT393226 NRX393225:NSP393226 OBT393225:OCL393226 OLP393225:OMH393226 OVL393225:OWD393226 PFH393225:PFZ393226 PPD393225:PPV393226 PYZ393225:PZR393226 QIV393225:QJN393226 QSR393225:QTJ393226 RCN393225:RDF393226 RMJ393225:RNB393226 RWF393225:RWX393226 SGB393225:SGT393226 SPX393225:SQP393226 SZT393225:TAL393226 TJP393225:TKH393226 TTL393225:TUD393226 UDH393225:UDZ393226 UND393225:UNV393226 UWZ393225:UXR393226 VGV393225:VHN393226 VQR393225:VRJ393226 WAN393225:WBF393226 WKJ393225:WLB393226 WUF393225:WUX393226 J458761:Y458762 HT458761:IL458762 RP458761:SH458762 ABL458761:ACD458762 ALH458761:ALZ458762 AVD458761:AVV458762 BEZ458761:BFR458762 BOV458761:BPN458762 BYR458761:BZJ458762 CIN458761:CJF458762 CSJ458761:CTB458762 DCF458761:DCX458762 DMB458761:DMT458762 DVX458761:DWP458762 EFT458761:EGL458762 EPP458761:EQH458762 EZL458761:FAD458762 FJH458761:FJZ458762 FTD458761:FTV458762 GCZ458761:GDR458762 GMV458761:GNN458762 GWR458761:GXJ458762 HGN458761:HHF458762 HQJ458761:HRB458762 IAF458761:IAX458762 IKB458761:IKT458762 ITX458761:IUP458762 JDT458761:JEL458762 JNP458761:JOH458762 JXL458761:JYD458762 KHH458761:KHZ458762 KRD458761:KRV458762 LAZ458761:LBR458762 LKV458761:LLN458762 LUR458761:LVJ458762 MEN458761:MFF458762 MOJ458761:MPB458762 MYF458761:MYX458762 NIB458761:NIT458762 NRX458761:NSP458762 OBT458761:OCL458762 OLP458761:OMH458762 OVL458761:OWD458762 PFH458761:PFZ458762 PPD458761:PPV458762 PYZ458761:PZR458762 QIV458761:QJN458762 QSR458761:QTJ458762 RCN458761:RDF458762 RMJ458761:RNB458762 RWF458761:RWX458762 SGB458761:SGT458762 SPX458761:SQP458762 SZT458761:TAL458762 TJP458761:TKH458762 TTL458761:TUD458762 UDH458761:UDZ458762 UND458761:UNV458762 UWZ458761:UXR458762 VGV458761:VHN458762 VQR458761:VRJ458762 WAN458761:WBF458762 WKJ458761:WLB458762 WUF458761:WUX458762 J524297:Y524298 HT524297:IL524298 RP524297:SH524298 ABL524297:ACD524298 ALH524297:ALZ524298 AVD524297:AVV524298 BEZ524297:BFR524298 BOV524297:BPN524298 BYR524297:BZJ524298 CIN524297:CJF524298 CSJ524297:CTB524298 DCF524297:DCX524298 DMB524297:DMT524298 DVX524297:DWP524298 EFT524297:EGL524298 EPP524297:EQH524298 EZL524297:FAD524298 FJH524297:FJZ524298 FTD524297:FTV524298 GCZ524297:GDR524298 GMV524297:GNN524298 GWR524297:GXJ524298 HGN524297:HHF524298 HQJ524297:HRB524298 IAF524297:IAX524298 IKB524297:IKT524298 ITX524297:IUP524298 JDT524297:JEL524298 JNP524297:JOH524298 JXL524297:JYD524298 KHH524297:KHZ524298 KRD524297:KRV524298 LAZ524297:LBR524298 LKV524297:LLN524298 LUR524297:LVJ524298 MEN524297:MFF524298 MOJ524297:MPB524298 MYF524297:MYX524298 NIB524297:NIT524298 NRX524297:NSP524298 OBT524297:OCL524298 OLP524297:OMH524298 OVL524297:OWD524298 PFH524297:PFZ524298 PPD524297:PPV524298 PYZ524297:PZR524298 QIV524297:QJN524298 QSR524297:QTJ524298 RCN524297:RDF524298 RMJ524297:RNB524298 RWF524297:RWX524298 SGB524297:SGT524298 SPX524297:SQP524298 SZT524297:TAL524298 TJP524297:TKH524298 TTL524297:TUD524298 UDH524297:UDZ524298 UND524297:UNV524298 UWZ524297:UXR524298 VGV524297:VHN524298 VQR524297:VRJ524298 WAN524297:WBF524298 WKJ524297:WLB524298 WUF524297:WUX524298 J589833:Y589834 HT589833:IL589834 RP589833:SH589834 ABL589833:ACD589834 ALH589833:ALZ589834 AVD589833:AVV589834 BEZ589833:BFR589834 BOV589833:BPN589834 BYR589833:BZJ589834 CIN589833:CJF589834 CSJ589833:CTB589834 DCF589833:DCX589834 DMB589833:DMT589834 DVX589833:DWP589834 EFT589833:EGL589834 EPP589833:EQH589834 EZL589833:FAD589834 FJH589833:FJZ589834 FTD589833:FTV589834 GCZ589833:GDR589834 GMV589833:GNN589834 GWR589833:GXJ589834 HGN589833:HHF589834 HQJ589833:HRB589834 IAF589833:IAX589834 IKB589833:IKT589834 ITX589833:IUP589834 JDT589833:JEL589834 JNP589833:JOH589834 JXL589833:JYD589834 KHH589833:KHZ589834 KRD589833:KRV589834 LAZ589833:LBR589834 LKV589833:LLN589834 LUR589833:LVJ589834 MEN589833:MFF589834 MOJ589833:MPB589834 MYF589833:MYX589834 NIB589833:NIT589834 NRX589833:NSP589834 OBT589833:OCL589834 OLP589833:OMH589834 OVL589833:OWD589834 PFH589833:PFZ589834 PPD589833:PPV589834 PYZ589833:PZR589834 QIV589833:QJN589834 QSR589833:QTJ589834 RCN589833:RDF589834 RMJ589833:RNB589834 RWF589833:RWX589834 SGB589833:SGT589834 SPX589833:SQP589834 SZT589833:TAL589834 TJP589833:TKH589834 TTL589833:TUD589834 UDH589833:UDZ589834 UND589833:UNV589834 UWZ589833:UXR589834 VGV589833:VHN589834 VQR589833:VRJ589834 WAN589833:WBF589834 WKJ589833:WLB589834 WUF589833:WUX589834 J655369:Y655370 HT655369:IL655370 RP655369:SH655370 ABL655369:ACD655370 ALH655369:ALZ655370 AVD655369:AVV655370 BEZ655369:BFR655370 BOV655369:BPN655370 BYR655369:BZJ655370 CIN655369:CJF655370 CSJ655369:CTB655370 DCF655369:DCX655370 DMB655369:DMT655370 DVX655369:DWP655370 EFT655369:EGL655370 EPP655369:EQH655370 EZL655369:FAD655370 FJH655369:FJZ655370 FTD655369:FTV655370 GCZ655369:GDR655370 GMV655369:GNN655370 GWR655369:GXJ655370 HGN655369:HHF655370 HQJ655369:HRB655370 IAF655369:IAX655370 IKB655369:IKT655370 ITX655369:IUP655370 JDT655369:JEL655370 JNP655369:JOH655370 JXL655369:JYD655370 KHH655369:KHZ655370 KRD655369:KRV655370 LAZ655369:LBR655370 LKV655369:LLN655370 LUR655369:LVJ655370 MEN655369:MFF655370 MOJ655369:MPB655370 MYF655369:MYX655370 NIB655369:NIT655370 NRX655369:NSP655370 OBT655369:OCL655370 OLP655369:OMH655370 OVL655369:OWD655370 PFH655369:PFZ655370 PPD655369:PPV655370 PYZ655369:PZR655370 QIV655369:QJN655370 QSR655369:QTJ655370 RCN655369:RDF655370 RMJ655369:RNB655370 RWF655369:RWX655370 SGB655369:SGT655370 SPX655369:SQP655370 SZT655369:TAL655370 TJP655369:TKH655370 TTL655369:TUD655370 UDH655369:UDZ655370 UND655369:UNV655370 UWZ655369:UXR655370 VGV655369:VHN655370 VQR655369:VRJ655370 WAN655369:WBF655370 WKJ655369:WLB655370 WUF655369:WUX655370 J720905:Y720906 HT720905:IL720906 RP720905:SH720906 ABL720905:ACD720906 ALH720905:ALZ720906 AVD720905:AVV720906 BEZ720905:BFR720906 BOV720905:BPN720906 BYR720905:BZJ720906 CIN720905:CJF720906 CSJ720905:CTB720906 DCF720905:DCX720906 DMB720905:DMT720906 DVX720905:DWP720906 EFT720905:EGL720906 EPP720905:EQH720906 EZL720905:FAD720906 FJH720905:FJZ720906 FTD720905:FTV720906 GCZ720905:GDR720906 GMV720905:GNN720906 GWR720905:GXJ720906 HGN720905:HHF720906 HQJ720905:HRB720906 IAF720905:IAX720906 IKB720905:IKT720906 ITX720905:IUP720906 JDT720905:JEL720906 JNP720905:JOH720906 JXL720905:JYD720906 KHH720905:KHZ720906 KRD720905:KRV720906 LAZ720905:LBR720906 LKV720905:LLN720906 LUR720905:LVJ720906 MEN720905:MFF720906 MOJ720905:MPB720906 MYF720905:MYX720906 NIB720905:NIT720906 NRX720905:NSP720906 OBT720905:OCL720906 OLP720905:OMH720906 OVL720905:OWD720906 PFH720905:PFZ720906 PPD720905:PPV720906 PYZ720905:PZR720906 QIV720905:QJN720906 QSR720905:QTJ720906 RCN720905:RDF720906 RMJ720905:RNB720906 RWF720905:RWX720906 SGB720905:SGT720906 SPX720905:SQP720906 SZT720905:TAL720906 TJP720905:TKH720906 TTL720905:TUD720906 UDH720905:UDZ720906 UND720905:UNV720906 UWZ720905:UXR720906 VGV720905:VHN720906 VQR720905:VRJ720906 WAN720905:WBF720906 WKJ720905:WLB720906 WUF720905:WUX720906 J786441:Y786442 HT786441:IL786442 RP786441:SH786442 ABL786441:ACD786442 ALH786441:ALZ786442 AVD786441:AVV786442 BEZ786441:BFR786442 BOV786441:BPN786442 BYR786441:BZJ786442 CIN786441:CJF786442 CSJ786441:CTB786442 DCF786441:DCX786442 DMB786441:DMT786442 DVX786441:DWP786442 EFT786441:EGL786442 EPP786441:EQH786442 EZL786441:FAD786442 FJH786441:FJZ786442 FTD786441:FTV786442 GCZ786441:GDR786442 GMV786441:GNN786442 GWR786441:GXJ786442 HGN786441:HHF786442 HQJ786441:HRB786442 IAF786441:IAX786442 IKB786441:IKT786442 ITX786441:IUP786442 JDT786441:JEL786442 JNP786441:JOH786442 JXL786441:JYD786442 KHH786441:KHZ786442 KRD786441:KRV786442 LAZ786441:LBR786442 LKV786441:LLN786442 LUR786441:LVJ786442 MEN786441:MFF786442 MOJ786441:MPB786442 MYF786441:MYX786442 NIB786441:NIT786442 NRX786441:NSP786442 OBT786441:OCL786442 OLP786441:OMH786442 OVL786441:OWD786442 PFH786441:PFZ786442 PPD786441:PPV786442 PYZ786441:PZR786442 QIV786441:QJN786442 QSR786441:QTJ786442 RCN786441:RDF786442 RMJ786441:RNB786442 RWF786441:RWX786442 SGB786441:SGT786442 SPX786441:SQP786442 SZT786441:TAL786442 TJP786441:TKH786442 TTL786441:TUD786442 UDH786441:UDZ786442 UND786441:UNV786442 UWZ786441:UXR786442 VGV786441:VHN786442 VQR786441:VRJ786442 WAN786441:WBF786442 WKJ786441:WLB786442 WUF786441:WUX786442 J851977:Y851978 HT851977:IL851978 RP851977:SH851978 ABL851977:ACD851978 ALH851977:ALZ851978 AVD851977:AVV851978 BEZ851977:BFR851978 BOV851977:BPN851978 BYR851977:BZJ851978 CIN851977:CJF851978 CSJ851977:CTB851978 DCF851977:DCX851978 DMB851977:DMT851978 DVX851977:DWP851978 EFT851977:EGL851978 EPP851977:EQH851978 EZL851977:FAD851978 FJH851977:FJZ851978 FTD851977:FTV851978 GCZ851977:GDR851978 GMV851977:GNN851978 GWR851977:GXJ851978 HGN851977:HHF851978 HQJ851977:HRB851978 IAF851977:IAX851978 IKB851977:IKT851978 ITX851977:IUP851978 JDT851977:JEL851978 JNP851977:JOH851978 JXL851977:JYD851978 KHH851977:KHZ851978 KRD851977:KRV851978 LAZ851977:LBR851978 LKV851977:LLN851978 LUR851977:LVJ851978 MEN851977:MFF851978 MOJ851977:MPB851978 MYF851977:MYX851978 NIB851977:NIT851978 NRX851977:NSP851978 OBT851977:OCL851978 OLP851977:OMH851978 OVL851977:OWD851978 PFH851977:PFZ851978 PPD851977:PPV851978 PYZ851977:PZR851978 QIV851977:QJN851978 QSR851977:QTJ851978 RCN851977:RDF851978 RMJ851977:RNB851978 RWF851977:RWX851978 SGB851977:SGT851978 SPX851977:SQP851978 SZT851977:TAL851978 TJP851977:TKH851978 TTL851977:TUD851978 UDH851977:UDZ851978 UND851977:UNV851978 UWZ851977:UXR851978 VGV851977:VHN851978 VQR851977:VRJ851978 WAN851977:WBF851978 WKJ851977:WLB851978 WUF851977:WUX851978 J917513:Y917514 HT917513:IL917514 RP917513:SH917514 ABL917513:ACD917514 ALH917513:ALZ917514 AVD917513:AVV917514 BEZ917513:BFR917514 BOV917513:BPN917514 BYR917513:BZJ917514 CIN917513:CJF917514 CSJ917513:CTB917514 DCF917513:DCX917514 DMB917513:DMT917514 DVX917513:DWP917514 EFT917513:EGL917514 EPP917513:EQH917514 EZL917513:FAD917514 FJH917513:FJZ917514 FTD917513:FTV917514 GCZ917513:GDR917514 GMV917513:GNN917514 GWR917513:GXJ917514 HGN917513:HHF917514 HQJ917513:HRB917514 IAF917513:IAX917514 IKB917513:IKT917514 ITX917513:IUP917514 JDT917513:JEL917514 JNP917513:JOH917514 JXL917513:JYD917514 KHH917513:KHZ917514 KRD917513:KRV917514 LAZ917513:LBR917514 LKV917513:LLN917514 LUR917513:LVJ917514 MEN917513:MFF917514 MOJ917513:MPB917514 MYF917513:MYX917514 NIB917513:NIT917514 NRX917513:NSP917514 OBT917513:OCL917514 OLP917513:OMH917514 OVL917513:OWD917514 PFH917513:PFZ917514 PPD917513:PPV917514 PYZ917513:PZR917514 QIV917513:QJN917514 QSR917513:QTJ917514 RCN917513:RDF917514 RMJ917513:RNB917514 RWF917513:RWX917514 SGB917513:SGT917514 SPX917513:SQP917514 SZT917513:TAL917514 TJP917513:TKH917514 TTL917513:TUD917514 UDH917513:UDZ917514 UND917513:UNV917514 UWZ917513:UXR917514 VGV917513:VHN917514 VQR917513:VRJ917514 WAN917513:WBF917514 WKJ917513:WLB917514 WUF917513:WUX917514 J983049:Y983050 HT983049:IL983050 RP983049:SH983050 ABL983049:ACD983050 ALH983049:ALZ983050 AVD983049:AVV983050 BEZ983049:BFR983050 BOV983049:BPN983050 BYR983049:BZJ983050 CIN983049:CJF983050 CSJ983049:CTB983050 DCF983049:DCX983050 DMB983049:DMT983050 DVX983049:DWP983050 EFT983049:EGL983050 EPP983049:EQH983050 EZL983049:FAD983050 FJH983049:FJZ983050 FTD983049:FTV983050 GCZ983049:GDR983050 GMV983049:GNN983050 GWR983049:GXJ983050 HGN983049:HHF983050 HQJ983049:HRB983050 IAF983049:IAX983050 IKB983049:IKT983050 ITX983049:IUP983050 JDT983049:JEL983050 JNP983049:JOH983050 JXL983049:JYD983050 KHH983049:KHZ983050 KRD983049:KRV983050 LAZ983049:LBR983050 LKV983049:LLN983050 LUR983049:LVJ983050 MEN983049:MFF983050 MOJ983049:MPB983050 MYF983049:MYX983050 NIB983049:NIT983050 NRX983049:NSP983050 OBT983049:OCL983050 OLP983049:OMH983050 OVL983049:OWD983050 PFH983049:PFZ983050 PPD983049:PPV983050 PYZ983049:PZR983050 QIV983049:QJN983050 QSR983049:QTJ983050 RCN983049:RDF983050 RMJ983049:RNB983050 RWF983049:RWX983050 SGB983049:SGT983050 SPX983049:SQP983050 SZT983049:TAL983050 TJP983049:TKH983050 TTL983049:TUD983050 UDH983049:UDZ983050 UND983049:UNV983050 UWZ983049:UXR983050 VGV983049:VHN983050 VQR983049:VRJ983050 WAN983049:WBF983050 WKJ983049:WLB983050 WUF983049:WUX983050 M65540:M65543 HW65540:HW65543 RS65540:RS65543 ABO65540:ABO65543 ALK65540:ALK65543 AVG65540:AVG65543 BFC65540:BFC65543 BOY65540:BOY65543 BYU65540:BYU65543 CIQ65540:CIQ65543 CSM65540:CSM65543 DCI65540:DCI65543 DME65540:DME65543 DWA65540:DWA65543 EFW65540:EFW65543 EPS65540:EPS65543 EZO65540:EZO65543 FJK65540:FJK65543 FTG65540:FTG65543 GDC65540:GDC65543 GMY65540:GMY65543 GWU65540:GWU65543 HGQ65540:HGQ65543 HQM65540:HQM65543 IAI65540:IAI65543 IKE65540:IKE65543 IUA65540:IUA65543 JDW65540:JDW65543 JNS65540:JNS65543 JXO65540:JXO65543 KHK65540:KHK65543 KRG65540:KRG65543 LBC65540:LBC65543 LKY65540:LKY65543 LUU65540:LUU65543 MEQ65540:MEQ65543 MOM65540:MOM65543 MYI65540:MYI65543 NIE65540:NIE65543 NSA65540:NSA65543 OBW65540:OBW65543 OLS65540:OLS65543 OVO65540:OVO65543 PFK65540:PFK65543 PPG65540:PPG65543 PZC65540:PZC65543 QIY65540:QIY65543 QSU65540:QSU65543 RCQ65540:RCQ65543 RMM65540:RMM65543 RWI65540:RWI65543 SGE65540:SGE65543 SQA65540:SQA65543 SZW65540:SZW65543 TJS65540:TJS65543 TTO65540:TTO65543 UDK65540:UDK65543 UNG65540:UNG65543 UXC65540:UXC65543 VGY65540:VGY65543 VQU65540:VQU65543 WAQ65540:WAQ65543 WKM65540:WKM65543 WUI65540:WUI65543 M131076:M131079 HW131076:HW131079 RS131076:RS131079 ABO131076:ABO131079 ALK131076:ALK131079 AVG131076:AVG131079 BFC131076:BFC131079 BOY131076:BOY131079 BYU131076:BYU131079 CIQ131076:CIQ131079 CSM131076:CSM131079 DCI131076:DCI131079 DME131076:DME131079 DWA131076:DWA131079 EFW131076:EFW131079 EPS131076:EPS131079 EZO131076:EZO131079 FJK131076:FJK131079 FTG131076:FTG131079 GDC131076:GDC131079 GMY131076:GMY131079 GWU131076:GWU131079 HGQ131076:HGQ131079 HQM131076:HQM131079 IAI131076:IAI131079 IKE131076:IKE131079 IUA131076:IUA131079 JDW131076:JDW131079 JNS131076:JNS131079 JXO131076:JXO131079 KHK131076:KHK131079 KRG131076:KRG131079 LBC131076:LBC131079 LKY131076:LKY131079 LUU131076:LUU131079 MEQ131076:MEQ131079 MOM131076:MOM131079 MYI131076:MYI131079 NIE131076:NIE131079 NSA131076:NSA131079 OBW131076:OBW131079 OLS131076:OLS131079 OVO131076:OVO131079 PFK131076:PFK131079 PPG131076:PPG131079 PZC131076:PZC131079 QIY131076:QIY131079 QSU131076:QSU131079 RCQ131076:RCQ131079 RMM131076:RMM131079 RWI131076:RWI131079 SGE131076:SGE131079 SQA131076:SQA131079 SZW131076:SZW131079 TJS131076:TJS131079 TTO131076:TTO131079 UDK131076:UDK131079 UNG131076:UNG131079 UXC131076:UXC131079 VGY131076:VGY131079 VQU131076:VQU131079 WAQ131076:WAQ131079 WKM131076:WKM131079 WUI131076:WUI131079 M196612:M196615 HW196612:HW196615 RS196612:RS196615 ABO196612:ABO196615 ALK196612:ALK196615 AVG196612:AVG196615 BFC196612:BFC196615 BOY196612:BOY196615 BYU196612:BYU196615 CIQ196612:CIQ196615 CSM196612:CSM196615 DCI196612:DCI196615 DME196612:DME196615 DWA196612:DWA196615 EFW196612:EFW196615 EPS196612:EPS196615 EZO196612:EZO196615 FJK196612:FJK196615 FTG196612:FTG196615 GDC196612:GDC196615 GMY196612:GMY196615 GWU196612:GWU196615 HGQ196612:HGQ196615 HQM196612:HQM196615 IAI196612:IAI196615 IKE196612:IKE196615 IUA196612:IUA196615 JDW196612:JDW196615 JNS196612:JNS196615 JXO196612:JXO196615 KHK196612:KHK196615 KRG196612:KRG196615 LBC196612:LBC196615 LKY196612:LKY196615 LUU196612:LUU196615 MEQ196612:MEQ196615 MOM196612:MOM196615 MYI196612:MYI196615 NIE196612:NIE196615 NSA196612:NSA196615 OBW196612:OBW196615 OLS196612:OLS196615 OVO196612:OVO196615 PFK196612:PFK196615 PPG196612:PPG196615 PZC196612:PZC196615 QIY196612:QIY196615 QSU196612:QSU196615 RCQ196612:RCQ196615 RMM196612:RMM196615 RWI196612:RWI196615 SGE196612:SGE196615 SQA196612:SQA196615 SZW196612:SZW196615 TJS196612:TJS196615 TTO196612:TTO196615 UDK196612:UDK196615 UNG196612:UNG196615 UXC196612:UXC196615 VGY196612:VGY196615 VQU196612:VQU196615 WAQ196612:WAQ196615 WKM196612:WKM196615 WUI196612:WUI196615 M262148:M262151 HW262148:HW262151 RS262148:RS262151 ABO262148:ABO262151 ALK262148:ALK262151 AVG262148:AVG262151 BFC262148:BFC262151 BOY262148:BOY262151 BYU262148:BYU262151 CIQ262148:CIQ262151 CSM262148:CSM262151 DCI262148:DCI262151 DME262148:DME262151 DWA262148:DWA262151 EFW262148:EFW262151 EPS262148:EPS262151 EZO262148:EZO262151 FJK262148:FJK262151 FTG262148:FTG262151 GDC262148:GDC262151 GMY262148:GMY262151 GWU262148:GWU262151 HGQ262148:HGQ262151 HQM262148:HQM262151 IAI262148:IAI262151 IKE262148:IKE262151 IUA262148:IUA262151 JDW262148:JDW262151 JNS262148:JNS262151 JXO262148:JXO262151 KHK262148:KHK262151 KRG262148:KRG262151 LBC262148:LBC262151 LKY262148:LKY262151 LUU262148:LUU262151 MEQ262148:MEQ262151 MOM262148:MOM262151 MYI262148:MYI262151 NIE262148:NIE262151 NSA262148:NSA262151 OBW262148:OBW262151 OLS262148:OLS262151 OVO262148:OVO262151 PFK262148:PFK262151 PPG262148:PPG262151 PZC262148:PZC262151 QIY262148:QIY262151 QSU262148:QSU262151 RCQ262148:RCQ262151 RMM262148:RMM262151 RWI262148:RWI262151 SGE262148:SGE262151 SQA262148:SQA262151 SZW262148:SZW262151 TJS262148:TJS262151 TTO262148:TTO262151 UDK262148:UDK262151 UNG262148:UNG262151 UXC262148:UXC262151 VGY262148:VGY262151 VQU262148:VQU262151 WAQ262148:WAQ262151 WKM262148:WKM262151 WUI262148:WUI262151 M327684:M327687 HW327684:HW327687 RS327684:RS327687 ABO327684:ABO327687 ALK327684:ALK327687 AVG327684:AVG327687 BFC327684:BFC327687 BOY327684:BOY327687 BYU327684:BYU327687 CIQ327684:CIQ327687 CSM327684:CSM327687 DCI327684:DCI327687 DME327684:DME327687 DWA327684:DWA327687 EFW327684:EFW327687 EPS327684:EPS327687 EZO327684:EZO327687 FJK327684:FJK327687 FTG327684:FTG327687 GDC327684:GDC327687 GMY327684:GMY327687 GWU327684:GWU327687 HGQ327684:HGQ327687 HQM327684:HQM327687 IAI327684:IAI327687 IKE327684:IKE327687 IUA327684:IUA327687 JDW327684:JDW327687 JNS327684:JNS327687 JXO327684:JXO327687 KHK327684:KHK327687 KRG327684:KRG327687 LBC327684:LBC327687 LKY327684:LKY327687 LUU327684:LUU327687 MEQ327684:MEQ327687 MOM327684:MOM327687 MYI327684:MYI327687 NIE327684:NIE327687 NSA327684:NSA327687 OBW327684:OBW327687 OLS327684:OLS327687 OVO327684:OVO327687 PFK327684:PFK327687 PPG327684:PPG327687 PZC327684:PZC327687 QIY327684:QIY327687 QSU327684:QSU327687 RCQ327684:RCQ327687 RMM327684:RMM327687 RWI327684:RWI327687 SGE327684:SGE327687 SQA327684:SQA327687 SZW327684:SZW327687 TJS327684:TJS327687 TTO327684:TTO327687 UDK327684:UDK327687 UNG327684:UNG327687 UXC327684:UXC327687 VGY327684:VGY327687 VQU327684:VQU327687 WAQ327684:WAQ327687 WKM327684:WKM327687 WUI327684:WUI327687 M393220:M393223 HW393220:HW393223 RS393220:RS393223 ABO393220:ABO393223 ALK393220:ALK393223 AVG393220:AVG393223 BFC393220:BFC393223 BOY393220:BOY393223 BYU393220:BYU393223 CIQ393220:CIQ393223 CSM393220:CSM393223 DCI393220:DCI393223 DME393220:DME393223 DWA393220:DWA393223 EFW393220:EFW393223 EPS393220:EPS393223 EZO393220:EZO393223 FJK393220:FJK393223 FTG393220:FTG393223 GDC393220:GDC393223 GMY393220:GMY393223 GWU393220:GWU393223 HGQ393220:HGQ393223 HQM393220:HQM393223 IAI393220:IAI393223 IKE393220:IKE393223 IUA393220:IUA393223 JDW393220:JDW393223 JNS393220:JNS393223 JXO393220:JXO393223 KHK393220:KHK393223 KRG393220:KRG393223 LBC393220:LBC393223 LKY393220:LKY393223 LUU393220:LUU393223 MEQ393220:MEQ393223 MOM393220:MOM393223 MYI393220:MYI393223 NIE393220:NIE393223 NSA393220:NSA393223 OBW393220:OBW393223 OLS393220:OLS393223 OVO393220:OVO393223 PFK393220:PFK393223 PPG393220:PPG393223 PZC393220:PZC393223 QIY393220:QIY393223 QSU393220:QSU393223 RCQ393220:RCQ393223 RMM393220:RMM393223 RWI393220:RWI393223 SGE393220:SGE393223 SQA393220:SQA393223 SZW393220:SZW393223 TJS393220:TJS393223 TTO393220:TTO393223 UDK393220:UDK393223 UNG393220:UNG393223 UXC393220:UXC393223 VGY393220:VGY393223 VQU393220:VQU393223 WAQ393220:WAQ393223 WKM393220:WKM393223 WUI393220:WUI393223 M458756:M458759 HW458756:HW458759 RS458756:RS458759 ABO458756:ABO458759 ALK458756:ALK458759 AVG458756:AVG458759 BFC458756:BFC458759 BOY458756:BOY458759 BYU458756:BYU458759 CIQ458756:CIQ458759 CSM458756:CSM458759 DCI458756:DCI458759 DME458756:DME458759 DWA458756:DWA458759 EFW458756:EFW458759 EPS458756:EPS458759 EZO458756:EZO458759 FJK458756:FJK458759 FTG458756:FTG458759 GDC458756:GDC458759 GMY458756:GMY458759 GWU458756:GWU458759 HGQ458756:HGQ458759 HQM458756:HQM458759 IAI458756:IAI458759 IKE458756:IKE458759 IUA458756:IUA458759 JDW458756:JDW458759 JNS458756:JNS458759 JXO458756:JXO458759 KHK458756:KHK458759 KRG458756:KRG458759 LBC458756:LBC458759 LKY458756:LKY458759 LUU458756:LUU458759 MEQ458756:MEQ458759 MOM458756:MOM458759 MYI458756:MYI458759 NIE458756:NIE458759 NSA458756:NSA458759 OBW458756:OBW458759 OLS458756:OLS458759 OVO458756:OVO458759 PFK458756:PFK458759 PPG458756:PPG458759 PZC458756:PZC458759 QIY458756:QIY458759 QSU458756:QSU458759 RCQ458756:RCQ458759 RMM458756:RMM458759 RWI458756:RWI458759 SGE458756:SGE458759 SQA458756:SQA458759 SZW458756:SZW458759 TJS458756:TJS458759 TTO458756:TTO458759 UDK458756:UDK458759 UNG458756:UNG458759 UXC458756:UXC458759 VGY458756:VGY458759 VQU458756:VQU458759 WAQ458756:WAQ458759 WKM458756:WKM458759 WUI458756:WUI458759 M524292:M524295 HW524292:HW524295 RS524292:RS524295 ABO524292:ABO524295 ALK524292:ALK524295 AVG524292:AVG524295 BFC524292:BFC524295 BOY524292:BOY524295 BYU524292:BYU524295 CIQ524292:CIQ524295 CSM524292:CSM524295 DCI524292:DCI524295 DME524292:DME524295 DWA524292:DWA524295 EFW524292:EFW524295 EPS524292:EPS524295 EZO524292:EZO524295 FJK524292:FJK524295 FTG524292:FTG524295 GDC524292:GDC524295 GMY524292:GMY524295 GWU524292:GWU524295 HGQ524292:HGQ524295 HQM524292:HQM524295 IAI524292:IAI524295 IKE524292:IKE524295 IUA524292:IUA524295 JDW524292:JDW524295 JNS524292:JNS524295 JXO524292:JXO524295 KHK524292:KHK524295 KRG524292:KRG524295 LBC524292:LBC524295 LKY524292:LKY524295 LUU524292:LUU524295 MEQ524292:MEQ524295 MOM524292:MOM524295 MYI524292:MYI524295 NIE524292:NIE524295 NSA524292:NSA524295 OBW524292:OBW524295 OLS524292:OLS524295 OVO524292:OVO524295 PFK524292:PFK524295 PPG524292:PPG524295 PZC524292:PZC524295 QIY524292:QIY524295 QSU524292:QSU524295 RCQ524292:RCQ524295 RMM524292:RMM524295 RWI524292:RWI524295 SGE524292:SGE524295 SQA524292:SQA524295 SZW524292:SZW524295 TJS524292:TJS524295 TTO524292:TTO524295 UDK524292:UDK524295 UNG524292:UNG524295 UXC524292:UXC524295 VGY524292:VGY524295 VQU524292:VQU524295 WAQ524292:WAQ524295 WKM524292:WKM524295 WUI524292:WUI524295 M589828:M589831 HW589828:HW589831 RS589828:RS589831 ABO589828:ABO589831 ALK589828:ALK589831 AVG589828:AVG589831 BFC589828:BFC589831 BOY589828:BOY589831 BYU589828:BYU589831 CIQ589828:CIQ589831 CSM589828:CSM589831 DCI589828:DCI589831 DME589828:DME589831 DWA589828:DWA589831 EFW589828:EFW589831 EPS589828:EPS589831 EZO589828:EZO589831 FJK589828:FJK589831 FTG589828:FTG589831 GDC589828:GDC589831 GMY589828:GMY589831 GWU589828:GWU589831 HGQ589828:HGQ589831 HQM589828:HQM589831 IAI589828:IAI589831 IKE589828:IKE589831 IUA589828:IUA589831 JDW589828:JDW589831 JNS589828:JNS589831 JXO589828:JXO589831 KHK589828:KHK589831 KRG589828:KRG589831 LBC589828:LBC589831 LKY589828:LKY589831 LUU589828:LUU589831 MEQ589828:MEQ589831 MOM589828:MOM589831 MYI589828:MYI589831 NIE589828:NIE589831 NSA589828:NSA589831 OBW589828:OBW589831 OLS589828:OLS589831 OVO589828:OVO589831 PFK589828:PFK589831 PPG589828:PPG589831 PZC589828:PZC589831 QIY589828:QIY589831 QSU589828:QSU589831 RCQ589828:RCQ589831 RMM589828:RMM589831 RWI589828:RWI589831 SGE589828:SGE589831 SQA589828:SQA589831 SZW589828:SZW589831 TJS589828:TJS589831 TTO589828:TTO589831 UDK589828:UDK589831 UNG589828:UNG589831 UXC589828:UXC589831 VGY589828:VGY589831 VQU589828:VQU589831 WAQ589828:WAQ589831 WKM589828:WKM589831 WUI589828:WUI589831 M655364:M655367 HW655364:HW655367 RS655364:RS655367 ABO655364:ABO655367 ALK655364:ALK655367 AVG655364:AVG655367 BFC655364:BFC655367 BOY655364:BOY655367 BYU655364:BYU655367 CIQ655364:CIQ655367 CSM655364:CSM655367 DCI655364:DCI655367 DME655364:DME655367 DWA655364:DWA655367 EFW655364:EFW655367 EPS655364:EPS655367 EZO655364:EZO655367 FJK655364:FJK655367 FTG655364:FTG655367 GDC655364:GDC655367 GMY655364:GMY655367 GWU655364:GWU655367 HGQ655364:HGQ655367 HQM655364:HQM655367 IAI655364:IAI655367 IKE655364:IKE655367 IUA655364:IUA655367 JDW655364:JDW655367 JNS655364:JNS655367 JXO655364:JXO655367 KHK655364:KHK655367 KRG655364:KRG655367 LBC655364:LBC655367 LKY655364:LKY655367 LUU655364:LUU655367 MEQ655364:MEQ655367 MOM655364:MOM655367 MYI655364:MYI655367 NIE655364:NIE655367 NSA655364:NSA655367 OBW655364:OBW655367 OLS655364:OLS655367 OVO655364:OVO655367 PFK655364:PFK655367 PPG655364:PPG655367 PZC655364:PZC655367 QIY655364:QIY655367 QSU655364:QSU655367 RCQ655364:RCQ655367 RMM655364:RMM655367 RWI655364:RWI655367 SGE655364:SGE655367 SQA655364:SQA655367 SZW655364:SZW655367 TJS655364:TJS655367 TTO655364:TTO655367 UDK655364:UDK655367 UNG655364:UNG655367 UXC655364:UXC655367 VGY655364:VGY655367 VQU655364:VQU655367 WAQ655364:WAQ655367 WKM655364:WKM655367 WUI655364:WUI655367 M720900:M720903 HW720900:HW720903 RS720900:RS720903 ABO720900:ABO720903 ALK720900:ALK720903 AVG720900:AVG720903 BFC720900:BFC720903 BOY720900:BOY720903 BYU720900:BYU720903 CIQ720900:CIQ720903 CSM720900:CSM720903 DCI720900:DCI720903 DME720900:DME720903 DWA720900:DWA720903 EFW720900:EFW720903 EPS720900:EPS720903 EZO720900:EZO720903 FJK720900:FJK720903 FTG720900:FTG720903 GDC720900:GDC720903 GMY720900:GMY720903 GWU720900:GWU720903 HGQ720900:HGQ720903 HQM720900:HQM720903 IAI720900:IAI720903 IKE720900:IKE720903 IUA720900:IUA720903 JDW720900:JDW720903 JNS720900:JNS720903 JXO720900:JXO720903 KHK720900:KHK720903 KRG720900:KRG720903 LBC720900:LBC720903 LKY720900:LKY720903 LUU720900:LUU720903 MEQ720900:MEQ720903 MOM720900:MOM720903 MYI720900:MYI720903 NIE720900:NIE720903 NSA720900:NSA720903 OBW720900:OBW720903 OLS720900:OLS720903 OVO720900:OVO720903 PFK720900:PFK720903 PPG720900:PPG720903 PZC720900:PZC720903 QIY720900:QIY720903 QSU720900:QSU720903 RCQ720900:RCQ720903 RMM720900:RMM720903 RWI720900:RWI720903 SGE720900:SGE720903 SQA720900:SQA720903 SZW720900:SZW720903 TJS720900:TJS720903 TTO720900:TTO720903 UDK720900:UDK720903 UNG720900:UNG720903 UXC720900:UXC720903 VGY720900:VGY720903 VQU720900:VQU720903 WAQ720900:WAQ720903 WKM720900:WKM720903 WUI720900:WUI720903 M786436:M786439 HW786436:HW786439 RS786436:RS786439 ABO786436:ABO786439 ALK786436:ALK786439 AVG786436:AVG786439 BFC786436:BFC786439 BOY786436:BOY786439 BYU786436:BYU786439 CIQ786436:CIQ786439 CSM786436:CSM786439 DCI786436:DCI786439 DME786436:DME786439 DWA786436:DWA786439 EFW786436:EFW786439 EPS786436:EPS786439 EZO786436:EZO786439 FJK786436:FJK786439 FTG786436:FTG786439 GDC786436:GDC786439 GMY786436:GMY786439 GWU786436:GWU786439 HGQ786436:HGQ786439 HQM786436:HQM786439 IAI786436:IAI786439 IKE786436:IKE786439 IUA786436:IUA786439 JDW786436:JDW786439 JNS786436:JNS786439 JXO786436:JXO786439 KHK786436:KHK786439 KRG786436:KRG786439 LBC786436:LBC786439 LKY786436:LKY786439 LUU786436:LUU786439 MEQ786436:MEQ786439 MOM786436:MOM786439 MYI786436:MYI786439 NIE786436:NIE786439 NSA786436:NSA786439 OBW786436:OBW786439 OLS786436:OLS786439 OVO786436:OVO786439 PFK786436:PFK786439 PPG786436:PPG786439 PZC786436:PZC786439 QIY786436:QIY786439 QSU786436:QSU786439 RCQ786436:RCQ786439 RMM786436:RMM786439 RWI786436:RWI786439 SGE786436:SGE786439 SQA786436:SQA786439 SZW786436:SZW786439 TJS786436:TJS786439 TTO786436:TTO786439 UDK786436:UDK786439 UNG786436:UNG786439 UXC786436:UXC786439 VGY786436:VGY786439 VQU786436:VQU786439 WAQ786436:WAQ786439 WKM786436:WKM786439 WUI786436:WUI786439 M851972:M851975 HW851972:HW851975 RS851972:RS851975 ABO851972:ABO851975 ALK851972:ALK851975 AVG851972:AVG851975 BFC851972:BFC851975 BOY851972:BOY851975 BYU851972:BYU851975 CIQ851972:CIQ851975 CSM851972:CSM851975 DCI851972:DCI851975 DME851972:DME851975 DWA851972:DWA851975 EFW851972:EFW851975 EPS851972:EPS851975 EZO851972:EZO851975 FJK851972:FJK851975 FTG851972:FTG851975 GDC851972:GDC851975 GMY851972:GMY851975 GWU851972:GWU851975 HGQ851972:HGQ851975 HQM851972:HQM851975 IAI851972:IAI851975 IKE851972:IKE851975 IUA851972:IUA851975 JDW851972:JDW851975 JNS851972:JNS851975 JXO851972:JXO851975 KHK851972:KHK851975 KRG851972:KRG851975 LBC851972:LBC851975 LKY851972:LKY851975 LUU851972:LUU851975 MEQ851972:MEQ851975 MOM851972:MOM851975 MYI851972:MYI851975 NIE851972:NIE851975 NSA851972:NSA851975 OBW851972:OBW851975 OLS851972:OLS851975 OVO851972:OVO851975 PFK851972:PFK851975 PPG851972:PPG851975 PZC851972:PZC851975 QIY851972:QIY851975 QSU851972:QSU851975 RCQ851972:RCQ851975 RMM851972:RMM851975 RWI851972:RWI851975 SGE851972:SGE851975 SQA851972:SQA851975 SZW851972:SZW851975 TJS851972:TJS851975 TTO851972:TTO851975 UDK851972:UDK851975 UNG851972:UNG851975 UXC851972:UXC851975 VGY851972:VGY851975 VQU851972:VQU851975 WAQ851972:WAQ851975 WKM851972:WKM851975 WUI851972:WUI851975 M917508:M917511 HW917508:HW917511 RS917508:RS917511 ABO917508:ABO917511 ALK917508:ALK917511 AVG917508:AVG917511 BFC917508:BFC917511 BOY917508:BOY917511 BYU917508:BYU917511 CIQ917508:CIQ917511 CSM917508:CSM917511 DCI917508:DCI917511 DME917508:DME917511 DWA917508:DWA917511 EFW917508:EFW917511 EPS917508:EPS917511 EZO917508:EZO917511 FJK917508:FJK917511 FTG917508:FTG917511 GDC917508:GDC917511 GMY917508:GMY917511 GWU917508:GWU917511 HGQ917508:HGQ917511 HQM917508:HQM917511 IAI917508:IAI917511 IKE917508:IKE917511 IUA917508:IUA917511 JDW917508:JDW917511 JNS917508:JNS917511 JXO917508:JXO917511 KHK917508:KHK917511 KRG917508:KRG917511 LBC917508:LBC917511 LKY917508:LKY917511 LUU917508:LUU917511 MEQ917508:MEQ917511 MOM917508:MOM917511 MYI917508:MYI917511 NIE917508:NIE917511 NSA917508:NSA917511 OBW917508:OBW917511 OLS917508:OLS917511 OVO917508:OVO917511 PFK917508:PFK917511 PPG917508:PPG917511 PZC917508:PZC917511 QIY917508:QIY917511 QSU917508:QSU917511 RCQ917508:RCQ917511 RMM917508:RMM917511 RWI917508:RWI917511 SGE917508:SGE917511 SQA917508:SQA917511 SZW917508:SZW917511 TJS917508:TJS917511 TTO917508:TTO917511 UDK917508:UDK917511 UNG917508:UNG917511 UXC917508:UXC917511 VGY917508:VGY917511 VQU917508:VQU917511 WAQ917508:WAQ917511 WKM917508:WKM917511 WUI917508:WUI917511 M983044:M983047 HW983044:HW983047 RS983044:RS983047 ABO983044:ABO983047 ALK983044:ALK983047 AVG983044:AVG983047 BFC983044:BFC983047 BOY983044:BOY983047 BYU983044:BYU983047 CIQ983044:CIQ983047 CSM983044:CSM983047 DCI983044:DCI983047 DME983044:DME983047 DWA983044:DWA983047 EFW983044:EFW983047 EPS983044:EPS983047 EZO983044:EZO983047 FJK983044:FJK983047 FTG983044:FTG983047 GDC983044:GDC983047 GMY983044:GMY983047 GWU983044:GWU983047 HGQ983044:HGQ983047 HQM983044:HQM983047 IAI983044:IAI983047 IKE983044:IKE983047 IUA983044:IUA983047 JDW983044:JDW983047 JNS983044:JNS983047 JXO983044:JXO983047 KHK983044:KHK983047 KRG983044:KRG983047 LBC983044:LBC983047 LKY983044:LKY983047 LUU983044:LUU983047 MEQ983044:MEQ983047 MOM983044:MOM983047 MYI983044:MYI983047 NIE983044:NIE983047 NSA983044:NSA983047 OBW983044:OBW983047 OLS983044:OLS983047 OVO983044:OVO983047 PFK983044:PFK983047 PPG983044:PPG983047 PZC983044:PZC983047 QIY983044:QIY983047 QSU983044:QSU983047 RCQ983044:RCQ983047 RMM983044:RMM983047 RWI983044:RWI983047 SGE983044:SGE983047 SQA983044:SQA983047 SZW983044:SZW983047 TJS983044:TJS983047 TTO983044:TTO983047 UDK983044:UDK983047 UNG983044:UNG983047 UXC983044:UXC983047 VGY983044:VGY983047 VQU983044:VQU983047 WAQ983044:WAQ983047 WKM983044:WKM983047 WUI983044:WUI983047 F65554:Y65556 HP65554:IL65556 RL65554:SH65556 ABH65554:ACD65556 ALD65554:ALZ65556 AUZ65554:AVV65556 BEV65554:BFR65556 BOR65554:BPN65556 BYN65554:BZJ65556 CIJ65554:CJF65556 CSF65554:CTB65556 DCB65554:DCX65556 DLX65554:DMT65556 DVT65554:DWP65556 EFP65554:EGL65556 EPL65554:EQH65556 EZH65554:FAD65556 FJD65554:FJZ65556 FSZ65554:FTV65556 GCV65554:GDR65556 GMR65554:GNN65556 GWN65554:GXJ65556 HGJ65554:HHF65556 HQF65554:HRB65556 IAB65554:IAX65556 IJX65554:IKT65556 ITT65554:IUP65556 JDP65554:JEL65556 JNL65554:JOH65556 JXH65554:JYD65556 KHD65554:KHZ65556 KQZ65554:KRV65556 LAV65554:LBR65556 LKR65554:LLN65556 LUN65554:LVJ65556 MEJ65554:MFF65556 MOF65554:MPB65556 MYB65554:MYX65556 NHX65554:NIT65556 NRT65554:NSP65556 OBP65554:OCL65556 OLL65554:OMH65556 OVH65554:OWD65556 PFD65554:PFZ65556 POZ65554:PPV65556 PYV65554:PZR65556 QIR65554:QJN65556 QSN65554:QTJ65556 RCJ65554:RDF65556 RMF65554:RNB65556 RWB65554:RWX65556 SFX65554:SGT65556 SPT65554:SQP65556 SZP65554:TAL65556 TJL65554:TKH65556 TTH65554:TUD65556 UDD65554:UDZ65556 UMZ65554:UNV65556 UWV65554:UXR65556 VGR65554:VHN65556 VQN65554:VRJ65556 WAJ65554:WBF65556 WKF65554:WLB65556 WUB65554:WUX65556 F131090:Y131092 HP131090:IL131092 RL131090:SH131092 ABH131090:ACD131092 ALD131090:ALZ131092 AUZ131090:AVV131092 BEV131090:BFR131092 BOR131090:BPN131092 BYN131090:BZJ131092 CIJ131090:CJF131092 CSF131090:CTB131092 DCB131090:DCX131092 DLX131090:DMT131092 DVT131090:DWP131092 EFP131090:EGL131092 EPL131090:EQH131092 EZH131090:FAD131092 FJD131090:FJZ131092 FSZ131090:FTV131092 GCV131090:GDR131092 GMR131090:GNN131092 GWN131090:GXJ131092 HGJ131090:HHF131092 HQF131090:HRB131092 IAB131090:IAX131092 IJX131090:IKT131092 ITT131090:IUP131092 JDP131090:JEL131092 JNL131090:JOH131092 JXH131090:JYD131092 KHD131090:KHZ131092 KQZ131090:KRV131092 LAV131090:LBR131092 LKR131090:LLN131092 LUN131090:LVJ131092 MEJ131090:MFF131092 MOF131090:MPB131092 MYB131090:MYX131092 NHX131090:NIT131092 NRT131090:NSP131092 OBP131090:OCL131092 OLL131090:OMH131092 OVH131090:OWD131092 PFD131090:PFZ131092 POZ131090:PPV131092 PYV131090:PZR131092 QIR131090:QJN131092 QSN131090:QTJ131092 RCJ131090:RDF131092 RMF131090:RNB131092 RWB131090:RWX131092 SFX131090:SGT131092 SPT131090:SQP131092 SZP131090:TAL131092 TJL131090:TKH131092 TTH131090:TUD131092 UDD131090:UDZ131092 UMZ131090:UNV131092 UWV131090:UXR131092 VGR131090:VHN131092 VQN131090:VRJ131092 WAJ131090:WBF131092 WKF131090:WLB131092 WUB131090:WUX131092 F196626:Y196628 HP196626:IL196628 RL196626:SH196628 ABH196626:ACD196628 ALD196626:ALZ196628 AUZ196626:AVV196628 BEV196626:BFR196628 BOR196626:BPN196628 BYN196626:BZJ196628 CIJ196626:CJF196628 CSF196626:CTB196628 DCB196626:DCX196628 DLX196626:DMT196628 DVT196626:DWP196628 EFP196626:EGL196628 EPL196626:EQH196628 EZH196626:FAD196628 FJD196626:FJZ196628 FSZ196626:FTV196628 GCV196626:GDR196628 GMR196626:GNN196628 GWN196626:GXJ196628 HGJ196626:HHF196628 HQF196626:HRB196628 IAB196626:IAX196628 IJX196626:IKT196628 ITT196626:IUP196628 JDP196626:JEL196628 JNL196626:JOH196628 JXH196626:JYD196628 KHD196626:KHZ196628 KQZ196626:KRV196628 LAV196626:LBR196628 LKR196626:LLN196628 LUN196626:LVJ196628 MEJ196626:MFF196628 MOF196626:MPB196628 MYB196626:MYX196628 NHX196626:NIT196628 NRT196626:NSP196628 OBP196626:OCL196628 OLL196626:OMH196628 OVH196626:OWD196628 PFD196626:PFZ196628 POZ196626:PPV196628 PYV196626:PZR196628 QIR196626:QJN196628 QSN196626:QTJ196628 RCJ196626:RDF196628 RMF196626:RNB196628 RWB196626:RWX196628 SFX196626:SGT196628 SPT196626:SQP196628 SZP196626:TAL196628 TJL196626:TKH196628 TTH196626:TUD196628 UDD196626:UDZ196628 UMZ196626:UNV196628 UWV196626:UXR196628 VGR196626:VHN196628 VQN196626:VRJ196628 WAJ196626:WBF196628 WKF196626:WLB196628 WUB196626:WUX196628 F262162:Y262164 HP262162:IL262164 RL262162:SH262164 ABH262162:ACD262164 ALD262162:ALZ262164 AUZ262162:AVV262164 BEV262162:BFR262164 BOR262162:BPN262164 BYN262162:BZJ262164 CIJ262162:CJF262164 CSF262162:CTB262164 DCB262162:DCX262164 DLX262162:DMT262164 DVT262162:DWP262164 EFP262162:EGL262164 EPL262162:EQH262164 EZH262162:FAD262164 FJD262162:FJZ262164 FSZ262162:FTV262164 GCV262162:GDR262164 GMR262162:GNN262164 GWN262162:GXJ262164 HGJ262162:HHF262164 HQF262162:HRB262164 IAB262162:IAX262164 IJX262162:IKT262164 ITT262162:IUP262164 JDP262162:JEL262164 JNL262162:JOH262164 JXH262162:JYD262164 KHD262162:KHZ262164 KQZ262162:KRV262164 LAV262162:LBR262164 LKR262162:LLN262164 LUN262162:LVJ262164 MEJ262162:MFF262164 MOF262162:MPB262164 MYB262162:MYX262164 NHX262162:NIT262164 NRT262162:NSP262164 OBP262162:OCL262164 OLL262162:OMH262164 OVH262162:OWD262164 PFD262162:PFZ262164 POZ262162:PPV262164 PYV262162:PZR262164 QIR262162:QJN262164 QSN262162:QTJ262164 RCJ262162:RDF262164 RMF262162:RNB262164 RWB262162:RWX262164 SFX262162:SGT262164 SPT262162:SQP262164 SZP262162:TAL262164 TJL262162:TKH262164 TTH262162:TUD262164 UDD262162:UDZ262164 UMZ262162:UNV262164 UWV262162:UXR262164 VGR262162:VHN262164 VQN262162:VRJ262164 WAJ262162:WBF262164 WKF262162:WLB262164 WUB262162:WUX262164 F327698:Y327700 HP327698:IL327700 RL327698:SH327700 ABH327698:ACD327700 ALD327698:ALZ327700 AUZ327698:AVV327700 BEV327698:BFR327700 BOR327698:BPN327700 BYN327698:BZJ327700 CIJ327698:CJF327700 CSF327698:CTB327700 DCB327698:DCX327700 DLX327698:DMT327700 DVT327698:DWP327700 EFP327698:EGL327700 EPL327698:EQH327700 EZH327698:FAD327700 FJD327698:FJZ327700 FSZ327698:FTV327700 GCV327698:GDR327700 GMR327698:GNN327700 GWN327698:GXJ327700 HGJ327698:HHF327700 HQF327698:HRB327700 IAB327698:IAX327700 IJX327698:IKT327700 ITT327698:IUP327700 JDP327698:JEL327700 JNL327698:JOH327700 JXH327698:JYD327700 KHD327698:KHZ327700 KQZ327698:KRV327700 LAV327698:LBR327700 LKR327698:LLN327700 LUN327698:LVJ327700 MEJ327698:MFF327700 MOF327698:MPB327700 MYB327698:MYX327700 NHX327698:NIT327700 NRT327698:NSP327700 OBP327698:OCL327700 OLL327698:OMH327700 OVH327698:OWD327700 PFD327698:PFZ327700 POZ327698:PPV327700 PYV327698:PZR327700 QIR327698:QJN327700 QSN327698:QTJ327700 RCJ327698:RDF327700 RMF327698:RNB327700 RWB327698:RWX327700 SFX327698:SGT327700 SPT327698:SQP327700 SZP327698:TAL327700 TJL327698:TKH327700 TTH327698:TUD327700 UDD327698:UDZ327700 UMZ327698:UNV327700 UWV327698:UXR327700 VGR327698:VHN327700 VQN327698:VRJ327700 WAJ327698:WBF327700 WKF327698:WLB327700 WUB327698:WUX327700 F393234:Y393236 HP393234:IL393236 RL393234:SH393236 ABH393234:ACD393236 ALD393234:ALZ393236 AUZ393234:AVV393236 BEV393234:BFR393236 BOR393234:BPN393236 BYN393234:BZJ393236 CIJ393234:CJF393236 CSF393234:CTB393236 DCB393234:DCX393236 DLX393234:DMT393236 DVT393234:DWP393236 EFP393234:EGL393236 EPL393234:EQH393236 EZH393234:FAD393236 FJD393234:FJZ393236 FSZ393234:FTV393236 GCV393234:GDR393236 GMR393234:GNN393236 GWN393234:GXJ393236 HGJ393234:HHF393236 HQF393234:HRB393236 IAB393234:IAX393236 IJX393234:IKT393236 ITT393234:IUP393236 JDP393234:JEL393236 JNL393234:JOH393236 JXH393234:JYD393236 KHD393234:KHZ393236 KQZ393234:KRV393236 LAV393234:LBR393236 LKR393234:LLN393236 LUN393234:LVJ393236 MEJ393234:MFF393236 MOF393234:MPB393236 MYB393234:MYX393236 NHX393234:NIT393236 NRT393234:NSP393236 OBP393234:OCL393236 OLL393234:OMH393236 OVH393234:OWD393236 PFD393234:PFZ393236 POZ393234:PPV393236 PYV393234:PZR393236 QIR393234:QJN393236 QSN393234:QTJ393236 RCJ393234:RDF393236 RMF393234:RNB393236 RWB393234:RWX393236 SFX393234:SGT393236 SPT393234:SQP393236 SZP393234:TAL393236 TJL393234:TKH393236 TTH393234:TUD393236 UDD393234:UDZ393236 UMZ393234:UNV393236 UWV393234:UXR393236 VGR393234:VHN393236 VQN393234:VRJ393236 WAJ393234:WBF393236 WKF393234:WLB393236 WUB393234:WUX393236 F458770:Y458772 HP458770:IL458772 RL458770:SH458772 ABH458770:ACD458772 ALD458770:ALZ458772 AUZ458770:AVV458772 BEV458770:BFR458772 BOR458770:BPN458772 BYN458770:BZJ458772 CIJ458770:CJF458772 CSF458770:CTB458772 DCB458770:DCX458772 DLX458770:DMT458772 DVT458770:DWP458772 EFP458770:EGL458772 EPL458770:EQH458772 EZH458770:FAD458772 FJD458770:FJZ458772 FSZ458770:FTV458772 GCV458770:GDR458772 GMR458770:GNN458772 GWN458770:GXJ458772 HGJ458770:HHF458772 HQF458770:HRB458772 IAB458770:IAX458772 IJX458770:IKT458772 ITT458770:IUP458772 JDP458770:JEL458772 JNL458770:JOH458772 JXH458770:JYD458772 KHD458770:KHZ458772 KQZ458770:KRV458772 LAV458770:LBR458772 LKR458770:LLN458772 LUN458770:LVJ458772 MEJ458770:MFF458772 MOF458770:MPB458772 MYB458770:MYX458772 NHX458770:NIT458772 NRT458770:NSP458772 OBP458770:OCL458772 OLL458770:OMH458772 OVH458770:OWD458772 PFD458770:PFZ458772 POZ458770:PPV458772 PYV458770:PZR458772 QIR458770:QJN458772 QSN458770:QTJ458772 RCJ458770:RDF458772 RMF458770:RNB458772 RWB458770:RWX458772 SFX458770:SGT458772 SPT458770:SQP458772 SZP458770:TAL458772 TJL458770:TKH458772 TTH458770:TUD458772 UDD458770:UDZ458772 UMZ458770:UNV458772 UWV458770:UXR458772 VGR458770:VHN458772 VQN458770:VRJ458772 WAJ458770:WBF458772 WKF458770:WLB458772 WUB458770:WUX458772 F524306:Y524308 HP524306:IL524308 RL524306:SH524308 ABH524306:ACD524308 ALD524306:ALZ524308 AUZ524306:AVV524308 BEV524306:BFR524308 BOR524306:BPN524308 BYN524306:BZJ524308 CIJ524306:CJF524308 CSF524306:CTB524308 DCB524306:DCX524308 DLX524306:DMT524308 DVT524306:DWP524308 EFP524306:EGL524308 EPL524306:EQH524308 EZH524306:FAD524308 FJD524306:FJZ524308 FSZ524306:FTV524308 GCV524306:GDR524308 GMR524306:GNN524308 GWN524306:GXJ524308 HGJ524306:HHF524308 HQF524306:HRB524308 IAB524306:IAX524308 IJX524306:IKT524308 ITT524306:IUP524308 JDP524306:JEL524308 JNL524306:JOH524308 JXH524306:JYD524308 KHD524306:KHZ524308 KQZ524306:KRV524308 LAV524306:LBR524308 LKR524306:LLN524308 LUN524306:LVJ524308 MEJ524306:MFF524308 MOF524306:MPB524308 MYB524306:MYX524308 NHX524306:NIT524308 NRT524306:NSP524308 OBP524306:OCL524308 OLL524306:OMH524308 OVH524306:OWD524308 PFD524306:PFZ524308 POZ524306:PPV524308 PYV524306:PZR524308 QIR524306:QJN524308 QSN524306:QTJ524308 RCJ524306:RDF524308 RMF524306:RNB524308 RWB524306:RWX524308 SFX524306:SGT524308 SPT524306:SQP524308 SZP524306:TAL524308 TJL524306:TKH524308 TTH524306:TUD524308 UDD524306:UDZ524308 UMZ524306:UNV524308 UWV524306:UXR524308 VGR524306:VHN524308 VQN524306:VRJ524308 WAJ524306:WBF524308 WKF524306:WLB524308 WUB524306:WUX524308 F589842:Y589844 HP589842:IL589844 RL589842:SH589844 ABH589842:ACD589844 ALD589842:ALZ589844 AUZ589842:AVV589844 BEV589842:BFR589844 BOR589842:BPN589844 BYN589842:BZJ589844 CIJ589842:CJF589844 CSF589842:CTB589844 DCB589842:DCX589844 DLX589842:DMT589844 DVT589842:DWP589844 EFP589842:EGL589844 EPL589842:EQH589844 EZH589842:FAD589844 FJD589842:FJZ589844 FSZ589842:FTV589844 GCV589842:GDR589844 GMR589842:GNN589844 GWN589842:GXJ589844 HGJ589842:HHF589844 HQF589842:HRB589844 IAB589842:IAX589844 IJX589842:IKT589844 ITT589842:IUP589844 JDP589842:JEL589844 JNL589842:JOH589844 JXH589842:JYD589844 KHD589842:KHZ589844 KQZ589842:KRV589844 LAV589842:LBR589844 LKR589842:LLN589844 LUN589842:LVJ589844 MEJ589842:MFF589844 MOF589842:MPB589844 MYB589842:MYX589844 NHX589842:NIT589844 NRT589842:NSP589844 OBP589842:OCL589844 OLL589842:OMH589844 OVH589842:OWD589844 PFD589842:PFZ589844 POZ589842:PPV589844 PYV589842:PZR589844 QIR589842:QJN589844 QSN589842:QTJ589844 RCJ589842:RDF589844 RMF589842:RNB589844 RWB589842:RWX589844 SFX589842:SGT589844 SPT589842:SQP589844 SZP589842:TAL589844 TJL589842:TKH589844 TTH589842:TUD589844 UDD589842:UDZ589844 UMZ589842:UNV589844 UWV589842:UXR589844 VGR589842:VHN589844 VQN589842:VRJ589844 WAJ589842:WBF589844 WKF589842:WLB589844 WUB589842:WUX589844 F655378:Y655380 HP655378:IL655380 RL655378:SH655380 ABH655378:ACD655380 ALD655378:ALZ655380 AUZ655378:AVV655380 BEV655378:BFR655380 BOR655378:BPN655380 BYN655378:BZJ655380 CIJ655378:CJF655380 CSF655378:CTB655380 DCB655378:DCX655380 DLX655378:DMT655380 DVT655378:DWP655380 EFP655378:EGL655380 EPL655378:EQH655380 EZH655378:FAD655380 FJD655378:FJZ655380 FSZ655378:FTV655380 GCV655378:GDR655380 GMR655378:GNN655380 GWN655378:GXJ655380 HGJ655378:HHF655380 HQF655378:HRB655380 IAB655378:IAX655380 IJX655378:IKT655380 ITT655378:IUP655380 JDP655378:JEL655380 JNL655378:JOH655380 JXH655378:JYD655380 KHD655378:KHZ655380 KQZ655378:KRV655380 LAV655378:LBR655380 LKR655378:LLN655380 LUN655378:LVJ655380 MEJ655378:MFF655380 MOF655378:MPB655380 MYB655378:MYX655380 NHX655378:NIT655380 NRT655378:NSP655380 OBP655378:OCL655380 OLL655378:OMH655380 OVH655378:OWD655380 PFD655378:PFZ655380 POZ655378:PPV655380 PYV655378:PZR655380 QIR655378:QJN655380 QSN655378:QTJ655380 RCJ655378:RDF655380 RMF655378:RNB655380 RWB655378:RWX655380 SFX655378:SGT655380 SPT655378:SQP655380 SZP655378:TAL655380 TJL655378:TKH655380 TTH655378:TUD655380 UDD655378:UDZ655380 UMZ655378:UNV655380 UWV655378:UXR655380 VGR655378:VHN655380 VQN655378:VRJ655380 WAJ655378:WBF655380 WKF655378:WLB655380 WUB655378:WUX655380 F720914:Y720916 HP720914:IL720916 RL720914:SH720916 ABH720914:ACD720916 ALD720914:ALZ720916 AUZ720914:AVV720916 BEV720914:BFR720916 BOR720914:BPN720916 BYN720914:BZJ720916 CIJ720914:CJF720916 CSF720914:CTB720916 DCB720914:DCX720916 DLX720914:DMT720916 DVT720914:DWP720916 EFP720914:EGL720916 EPL720914:EQH720916 EZH720914:FAD720916 FJD720914:FJZ720916 FSZ720914:FTV720916 GCV720914:GDR720916 GMR720914:GNN720916 GWN720914:GXJ720916 HGJ720914:HHF720916 HQF720914:HRB720916 IAB720914:IAX720916 IJX720914:IKT720916 ITT720914:IUP720916 JDP720914:JEL720916 JNL720914:JOH720916 JXH720914:JYD720916 KHD720914:KHZ720916 KQZ720914:KRV720916 LAV720914:LBR720916 LKR720914:LLN720916 LUN720914:LVJ720916 MEJ720914:MFF720916 MOF720914:MPB720916 MYB720914:MYX720916 NHX720914:NIT720916 NRT720914:NSP720916 OBP720914:OCL720916 OLL720914:OMH720916 OVH720914:OWD720916 PFD720914:PFZ720916 POZ720914:PPV720916 PYV720914:PZR720916 QIR720914:QJN720916 QSN720914:QTJ720916 RCJ720914:RDF720916 RMF720914:RNB720916 RWB720914:RWX720916 SFX720914:SGT720916 SPT720914:SQP720916 SZP720914:TAL720916 TJL720914:TKH720916 TTH720914:TUD720916 UDD720914:UDZ720916 UMZ720914:UNV720916 UWV720914:UXR720916 VGR720914:VHN720916 VQN720914:VRJ720916 WAJ720914:WBF720916 WKF720914:WLB720916 WUB720914:WUX720916 F786450:Y786452 HP786450:IL786452 RL786450:SH786452 ABH786450:ACD786452 ALD786450:ALZ786452 AUZ786450:AVV786452 BEV786450:BFR786452 BOR786450:BPN786452 BYN786450:BZJ786452 CIJ786450:CJF786452 CSF786450:CTB786452 DCB786450:DCX786452 DLX786450:DMT786452 DVT786450:DWP786452 EFP786450:EGL786452 EPL786450:EQH786452 EZH786450:FAD786452 FJD786450:FJZ786452 FSZ786450:FTV786452 GCV786450:GDR786452 GMR786450:GNN786452 GWN786450:GXJ786452 HGJ786450:HHF786452 HQF786450:HRB786452 IAB786450:IAX786452 IJX786450:IKT786452 ITT786450:IUP786452 JDP786450:JEL786452 JNL786450:JOH786452 JXH786450:JYD786452 KHD786450:KHZ786452 KQZ786450:KRV786452 LAV786450:LBR786452 LKR786450:LLN786452 LUN786450:LVJ786452 MEJ786450:MFF786452 MOF786450:MPB786452 MYB786450:MYX786452 NHX786450:NIT786452 NRT786450:NSP786452 OBP786450:OCL786452 OLL786450:OMH786452 OVH786450:OWD786452 PFD786450:PFZ786452 POZ786450:PPV786452 PYV786450:PZR786452 QIR786450:QJN786452 QSN786450:QTJ786452 RCJ786450:RDF786452 RMF786450:RNB786452 RWB786450:RWX786452 SFX786450:SGT786452 SPT786450:SQP786452 SZP786450:TAL786452 TJL786450:TKH786452 TTH786450:TUD786452 UDD786450:UDZ786452 UMZ786450:UNV786452 UWV786450:UXR786452 VGR786450:VHN786452 VQN786450:VRJ786452 WAJ786450:WBF786452 WKF786450:WLB786452 WUB786450:WUX786452 F851986:Y851988 HP851986:IL851988 RL851986:SH851988 ABH851986:ACD851988 ALD851986:ALZ851988 AUZ851986:AVV851988 BEV851986:BFR851988 BOR851986:BPN851988 BYN851986:BZJ851988 CIJ851986:CJF851988 CSF851986:CTB851988 DCB851986:DCX851988 DLX851986:DMT851988 DVT851986:DWP851988 EFP851986:EGL851988 EPL851986:EQH851988 EZH851986:FAD851988 FJD851986:FJZ851988 FSZ851986:FTV851988 GCV851986:GDR851988 GMR851986:GNN851988 GWN851986:GXJ851988 HGJ851986:HHF851988 HQF851986:HRB851988 IAB851986:IAX851988 IJX851986:IKT851988 ITT851986:IUP851988 JDP851986:JEL851988 JNL851986:JOH851988 JXH851986:JYD851988 KHD851986:KHZ851988 KQZ851986:KRV851988 LAV851986:LBR851988 LKR851986:LLN851988 LUN851986:LVJ851988 MEJ851986:MFF851988 MOF851986:MPB851988 MYB851986:MYX851988 NHX851986:NIT851988 NRT851986:NSP851988 OBP851986:OCL851988 OLL851986:OMH851988 OVH851986:OWD851988 PFD851986:PFZ851988 POZ851986:PPV851988 PYV851986:PZR851988 QIR851986:QJN851988 QSN851986:QTJ851988 RCJ851986:RDF851988 RMF851986:RNB851988 RWB851986:RWX851988 SFX851986:SGT851988 SPT851986:SQP851988 SZP851986:TAL851988 TJL851986:TKH851988 TTH851986:TUD851988 UDD851986:UDZ851988 UMZ851986:UNV851988 UWV851986:UXR851988 VGR851986:VHN851988 VQN851986:VRJ851988 WAJ851986:WBF851988 WKF851986:WLB851988 WUB851986:WUX851988 F917522:Y917524 HP917522:IL917524 RL917522:SH917524 ABH917522:ACD917524 ALD917522:ALZ917524 AUZ917522:AVV917524 BEV917522:BFR917524 BOR917522:BPN917524 BYN917522:BZJ917524 CIJ917522:CJF917524 CSF917522:CTB917524 DCB917522:DCX917524 DLX917522:DMT917524 DVT917522:DWP917524 EFP917522:EGL917524 EPL917522:EQH917524 EZH917522:FAD917524 FJD917522:FJZ917524 FSZ917522:FTV917524 GCV917522:GDR917524 GMR917522:GNN917524 GWN917522:GXJ917524 HGJ917522:HHF917524 HQF917522:HRB917524 IAB917522:IAX917524 IJX917522:IKT917524 ITT917522:IUP917524 JDP917522:JEL917524 JNL917522:JOH917524 JXH917522:JYD917524 KHD917522:KHZ917524 KQZ917522:KRV917524 LAV917522:LBR917524 LKR917522:LLN917524 LUN917522:LVJ917524 MEJ917522:MFF917524 MOF917522:MPB917524 MYB917522:MYX917524 NHX917522:NIT917524 NRT917522:NSP917524 OBP917522:OCL917524 OLL917522:OMH917524 OVH917522:OWD917524 PFD917522:PFZ917524 POZ917522:PPV917524 PYV917522:PZR917524 QIR917522:QJN917524 QSN917522:QTJ917524 RCJ917522:RDF917524 RMF917522:RNB917524 RWB917522:RWX917524 SFX917522:SGT917524 SPT917522:SQP917524 SZP917522:TAL917524 TJL917522:TKH917524 TTH917522:TUD917524 UDD917522:UDZ917524 UMZ917522:UNV917524 UWV917522:UXR917524 VGR917522:VHN917524 VQN917522:VRJ917524 WAJ917522:WBF917524 WKF917522:WLB917524 WUB917522:WUX917524 F983058:Y983060 HP983058:IL983060 RL983058:SH983060 ABH983058:ACD983060 ALD983058:ALZ983060 AUZ983058:AVV983060 BEV983058:BFR983060 BOR983058:BPN983060 BYN983058:BZJ983060 CIJ983058:CJF983060 CSF983058:CTB983060 DCB983058:DCX983060 DLX983058:DMT983060 DVT983058:DWP983060 EFP983058:EGL983060 EPL983058:EQH983060 EZH983058:FAD983060 FJD983058:FJZ983060 FSZ983058:FTV983060 GCV983058:GDR983060 GMR983058:GNN983060 GWN983058:GXJ983060 HGJ983058:HHF983060 HQF983058:HRB983060 IAB983058:IAX983060 IJX983058:IKT983060 ITT983058:IUP983060 JDP983058:JEL983060 JNL983058:JOH983060 JXH983058:JYD983060 KHD983058:KHZ983060 KQZ983058:KRV983060 LAV983058:LBR983060 LKR983058:LLN983060 LUN983058:LVJ983060 MEJ983058:MFF983060 MOF983058:MPB983060 MYB983058:MYX983060 NHX983058:NIT983060 NRT983058:NSP983060 OBP983058:OCL983060 OLL983058:OMH983060 OVH983058:OWD983060 PFD983058:PFZ983060 POZ983058:PPV983060 PYV983058:PZR983060 QIR983058:QJN983060 QSN983058:QTJ983060 RCJ983058:RDF983060 RMF983058:RNB983060 RWB983058:RWX983060 SFX983058:SGT983060 SPT983058:SQP983060 SZP983058:TAL983060 TJL983058:TKH983060 TTH983058:TUD983060 UDD983058:UDZ983060 UMZ983058:UNV983060 UWV983058:UXR983060 VGR983058:VHN983060 VQN983058:VRJ983060 WAJ983058:WBF983060 WKF983058:WLB983060 WUB983058:WUX983060 M65537:M65538 HW65537:HW65538 RS65537:RS65538 ABO65537:ABO65538 ALK65537:ALK65538 AVG65537:AVG65538 BFC65537:BFC65538 BOY65537:BOY65538 BYU65537:BYU65538 CIQ65537:CIQ65538 CSM65537:CSM65538 DCI65537:DCI65538 DME65537:DME65538 DWA65537:DWA65538 EFW65537:EFW65538 EPS65537:EPS65538 EZO65537:EZO65538 FJK65537:FJK65538 FTG65537:FTG65538 GDC65537:GDC65538 GMY65537:GMY65538 GWU65537:GWU65538 HGQ65537:HGQ65538 HQM65537:HQM65538 IAI65537:IAI65538 IKE65537:IKE65538 IUA65537:IUA65538 JDW65537:JDW65538 JNS65537:JNS65538 JXO65537:JXO65538 KHK65537:KHK65538 KRG65537:KRG65538 LBC65537:LBC65538 LKY65537:LKY65538 LUU65537:LUU65538 MEQ65537:MEQ65538 MOM65537:MOM65538 MYI65537:MYI65538 NIE65537:NIE65538 NSA65537:NSA65538 OBW65537:OBW65538 OLS65537:OLS65538 OVO65537:OVO65538 PFK65537:PFK65538 PPG65537:PPG65538 PZC65537:PZC65538 QIY65537:QIY65538 QSU65537:QSU65538 RCQ65537:RCQ65538 RMM65537:RMM65538 RWI65537:RWI65538 SGE65537:SGE65538 SQA65537:SQA65538 SZW65537:SZW65538 TJS65537:TJS65538 TTO65537:TTO65538 UDK65537:UDK65538 UNG65537:UNG65538 UXC65537:UXC65538 VGY65537:VGY65538 VQU65537:VQU65538 WAQ65537:WAQ65538 WKM65537:WKM65538 WUI65537:WUI65538 M131073:M131074 HW131073:HW131074 RS131073:RS131074 ABO131073:ABO131074 ALK131073:ALK131074 AVG131073:AVG131074 BFC131073:BFC131074 BOY131073:BOY131074 BYU131073:BYU131074 CIQ131073:CIQ131074 CSM131073:CSM131074 DCI131073:DCI131074 DME131073:DME131074 DWA131073:DWA131074 EFW131073:EFW131074 EPS131073:EPS131074 EZO131073:EZO131074 FJK131073:FJK131074 FTG131073:FTG131074 GDC131073:GDC131074 GMY131073:GMY131074 GWU131073:GWU131074 HGQ131073:HGQ131074 HQM131073:HQM131074 IAI131073:IAI131074 IKE131073:IKE131074 IUA131073:IUA131074 JDW131073:JDW131074 JNS131073:JNS131074 JXO131073:JXO131074 KHK131073:KHK131074 KRG131073:KRG131074 LBC131073:LBC131074 LKY131073:LKY131074 LUU131073:LUU131074 MEQ131073:MEQ131074 MOM131073:MOM131074 MYI131073:MYI131074 NIE131073:NIE131074 NSA131073:NSA131074 OBW131073:OBW131074 OLS131073:OLS131074 OVO131073:OVO131074 PFK131073:PFK131074 PPG131073:PPG131074 PZC131073:PZC131074 QIY131073:QIY131074 QSU131073:QSU131074 RCQ131073:RCQ131074 RMM131073:RMM131074 RWI131073:RWI131074 SGE131073:SGE131074 SQA131073:SQA131074 SZW131073:SZW131074 TJS131073:TJS131074 TTO131073:TTO131074 UDK131073:UDK131074 UNG131073:UNG131074 UXC131073:UXC131074 VGY131073:VGY131074 VQU131073:VQU131074 WAQ131073:WAQ131074 WKM131073:WKM131074 WUI131073:WUI131074 M196609:M196610 HW196609:HW196610 RS196609:RS196610 ABO196609:ABO196610 ALK196609:ALK196610 AVG196609:AVG196610 BFC196609:BFC196610 BOY196609:BOY196610 BYU196609:BYU196610 CIQ196609:CIQ196610 CSM196609:CSM196610 DCI196609:DCI196610 DME196609:DME196610 DWA196609:DWA196610 EFW196609:EFW196610 EPS196609:EPS196610 EZO196609:EZO196610 FJK196609:FJK196610 FTG196609:FTG196610 GDC196609:GDC196610 GMY196609:GMY196610 GWU196609:GWU196610 HGQ196609:HGQ196610 HQM196609:HQM196610 IAI196609:IAI196610 IKE196609:IKE196610 IUA196609:IUA196610 JDW196609:JDW196610 JNS196609:JNS196610 JXO196609:JXO196610 KHK196609:KHK196610 KRG196609:KRG196610 LBC196609:LBC196610 LKY196609:LKY196610 LUU196609:LUU196610 MEQ196609:MEQ196610 MOM196609:MOM196610 MYI196609:MYI196610 NIE196609:NIE196610 NSA196609:NSA196610 OBW196609:OBW196610 OLS196609:OLS196610 OVO196609:OVO196610 PFK196609:PFK196610 PPG196609:PPG196610 PZC196609:PZC196610 QIY196609:QIY196610 QSU196609:QSU196610 RCQ196609:RCQ196610 RMM196609:RMM196610 RWI196609:RWI196610 SGE196609:SGE196610 SQA196609:SQA196610 SZW196609:SZW196610 TJS196609:TJS196610 TTO196609:TTO196610 UDK196609:UDK196610 UNG196609:UNG196610 UXC196609:UXC196610 VGY196609:VGY196610 VQU196609:VQU196610 WAQ196609:WAQ196610 WKM196609:WKM196610 WUI196609:WUI196610 M262145:M262146 HW262145:HW262146 RS262145:RS262146 ABO262145:ABO262146 ALK262145:ALK262146 AVG262145:AVG262146 BFC262145:BFC262146 BOY262145:BOY262146 BYU262145:BYU262146 CIQ262145:CIQ262146 CSM262145:CSM262146 DCI262145:DCI262146 DME262145:DME262146 DWA262145:DWA262146 EFW262145:EFW262146 EPS262145:EPS262146 EZO262145:EZO262146 FJK262145:FJK262146 FTG262145:FTG262146 GDC262145:GDC262146 GMY262145:GMY262146 GWU262145:GWU262146 HGQ262145:HGQ262146 HQM262145:HQM262146 IAI262145:IAI262146 IKE262145:IKE262146 IUA262145:IUA262146 JDW262145:JDW262146 JNS262145:JNS262146 JXO262145:JXO262146 KHK262145:KHK262146 KRG262145:KRG262146 LBC262145:LBC262146 LKY262145:LKY262146 LUU262145:LUU262146 MEQ262145:MEQ262146 MOM262145:MOM262146 MYI262145:MYI262146 NIE262145:NIE262146 NSA262145:NSA262146 OBW262145:OBW262146 OLS262145:OLS262146 OVO262145:OVO262146 PFK262145:PFK262146 PPG262145:PPG262146 PZC262145:PZC262146 QIY262145:QIY262146 QSU262145:QSU262146 RCQ262145:RCQ262146 RMM262145:RMM262146 RWI262145:RWI262146 SGE262145:SGE262146 SQA262145:SQA262146 SZW262145:SZW262146 TJS262145:TJS262146 TTO262145:TTO262146 UDK262145:UDK262146 UNG262145:UNG262146 UXC262145:UXC262146 VGY262145:VGY262146 VQU262145:VQU262146 WAQ262145:WAQ262146 WKM262145:WKM262146 WUI262145:WUI262146 M327681:M327682 HW327681:HW327682 RS327681:RS327682 ABO327681:ABO327682 ALK327681:ALK327682 AVG327681:AVG327682 BFC327681:BFC327682 BOY327681:BOY327682 BYU327681:BYU327682 CIQ327681:CIQ327682 CSM327681:CSM327682 DCI327681:DCI327682 DME327681:DME327682 DWA327681:DWA327682 EFW327681:EFW327682 EPS327681:EPS327682 EZO327681:EZO327682 FJK327681:FJK327682 FTG327681:FTG327682 GDC327681:GDC327682 GMY327681:GMY327682 GWU327681:GWU327682 HGQ327681:HGQ327682 HQM327681:HQM327682 IAI327681:IAI327682 IKE327681:IKE327682 IUA327681:IUA327682 JDW327681:JDW327682 JNS327681:JNS327682 JXO327681:JXO327682 KHK327681:KHK327682 KRG327681:KRG327682 LBC327681:LBC327682 LKY327681:LKY327682 LUU327681:LUU327682 MEQ327681:MEQ327682 MOM327681:MOM327682 MYI327681:MYI327682 NIE327681:NIE327682 NSA327681:NSA327682 OBW327681:OBW327682 OLS327681:OLS327682 OVO327681:OVO327682 PFK327681:PFK327682 PPG327681:PPG327682 PZC327681:PZC327682 QIY327681:QIY327682 QSU327681:QSU327682 RCQ327681:RCQ327682 RMM327681:RMM327682 RWI327681:RWI327682 SGE327681:SGE327682 SQA327681:SQA327682 SZW327681:SZW327682 TJS327681:TJS327682 TTO327681:TTO327682 UDK327681:UDK327682 UNG327681:UNG327682 UXC327681:UXC327682 VGY327681:VGY327682 VQU327681:VQU327682 WAQ327681:WAQ327682 WKM327681:WKM327682 WUI327681:WUI327682 M393217:M393218 HW393217:HW393218 RS393217:RS393218 ABO393217:ABO393218 ALK393217:ALK393218 AVG393217:AVG393218 BFC393217:BFC393218 BOY393217:BOY393218 BYU393217:BYU393218 CIQ393217:CIQ393218 CSM393217:CSM393218 DCI393217:DCI393218 DME393217:DME393218 DWA393217:DWA393218 EFW393217:EFW393218 EPS393217:EPS393218 EZO393217:EZO393218 FJK393217:FJK393218 FTG393217:FTG393218 GDC393217:GDC393218 GMY393217:GMY393218 GWU393217:GWU393218 HGQ393217:HGQ393218 HQM393217:HQM393218 IAI393217:IAI393218 IKE393217:IKE393218 IUA393217:IUA393218 JDW393217:JDW393218 JNS393217:JNS393218 JXO393217:JXO393218 KHK393217:KHK393218 KRG393217:KRG393218 LBC393217:LBC393218 LKY393217:LKY393218 LUU393217:LUU393218 MEQ393217:MEQ393218 MOM393217:MOM393218 MYI393217:MYI393218 NIE393217:NIE393218 NSA393217:NSA393218 OBW393217:OBW393218 OLS393217:OLS393218 OVO393217:OVO393218 PFK393217:PFK393218 PPG393217:PPG393218 PZC393217:PZC393218 QIY393217:QIY393218 QSU393217:QSU393218 RCQ393217:RCQ393218 RMM393217:RMM393218 RWI393217:RWI393218 SGE393217:SGE393218 SQA393217:SQA393218 SZW393217:SZW393218 TJS393217:TJS393218 TTO393217:TTO393218 UDK393217:UDK393218 UNG393217:UNG393218 UXC393217:UXC393218 VGY393217:VGY393218 VQU393217:VQU393218 WAQ393217:WAQ393218 WKM393217:WKM393218 WUI393217:WUI393218 M458753:M458754 HW458753:HW458754 RS458753:RS458754 ABO458753:ABO458754 ALK458753:ALK458754 AVG458753:AVG458754 BFC458753:BFC458754 BOY458753:BOY458754 BYU458753:BYU458754 CIQ458753:CIQ458754 CSM458753:CSM458754 DCI458753:DCI458754 DME458753:DME458754 DWA458753:DWA458754 EFW458753:EFW458754 EPS458753:EPS458754 EZO458753:EZO458754 FJK458753:FJK458754 FTG458753:FTG458754 GDC458753:GDC458754 GMY458753:GMY458754 GWU458753:GWU458754 HGQ458753:HGQ458754 HQM458753:HQM458754 IAI458753:IAI458754 IKE458753:IKE458754 IUA458753:IUA458754 JDW458753:JDW458754 JNS458753:JNS458754 JXO458753:JXO458754 KHK458753:KHK458754 KRG458753:KRG458754 LBC458753:LBC458754 LKY458753:LKY458754 LUU458753:LUU458754 MEQ458753:MEQ458754 MOM458753:MOM458754 MYI458753:MYI458754 NIE458753:NIE458754 NSA458753:NSA458754 OBW458753:OBW458754 OLS458753:OLS458754 OVO458753:OVO458754 PFK458753:PFK458754 PPG458753:PPG458754 PZC458753:PZC458754 QIY458753:QIY458754 QSU458753:QSU458754 RCQ458753:RCQ458754 RMM458753:RMM458754 RWI458753:RWI458754 SGE458753:SGE458754 SQA458753:SQA458754 SZW458753:SZW458754 TJS458753:TJS458754 TTO458753:TTO458754 UDK458753:UDK458754 UNG458753:UNG458754 UXC458753:UXC458754 VGY458753:VGY458754 VQU458753:VQU458754 WAQ458753:WAQ458754 WKM458753:WKM458754 WUI458753:WUI458754 M524289:M524290 HW524289:HW524290 RS524289:RS524290 ABO524289:ABO524290 ALK524289:ALK524290 AVG524289:AVG524290 BFC524289:BFC524290 BOY524289:BOY524290 BYU524289:BYU524290 CIQ524289:CIQ524290 CSM524289:CSM524290 DCI524289:DCI524290 DME524289:DME524290 DWA524289:DWA524290 EFW524289:EFW524290 EPS524289:EPS524290 EZO524289:EZO524290 FJK524289:FJK524290 FTG524289:FTG524290 GDC524289:GDC524290 GMY524289:GMY524290 GWU524289:GWU524290 HGQ524289:HGQ524290 HQM524289:HQM524290 IAI524289:IAI524290 IKE524289:IKE524290 IUA524289:IUA524290 JDW524289:JDW524290 JNS524289:JNS524290 JXO524289:JXO524290 KHK524289:KHK524290 KRG524289:KRG524290 LBC524289:LBC524290 LKY524289:LKY524290 LUU524289:LUU524290 MEQ524289:MEQ524290 MOM524289:MOM524290 MYI524289:MYI524290 NIE524289:NIE524290 NSA524289:NSA524290 OBW524289:OBW524290 OLS524289:OLS524290 OVO524289:OVO524290 PFK524289:PFK524290 PPG524289:PPG524290 PZC524289:PZC524290 QIY524289:QIY524290 QSU524289:QSU524290 RCQ524289:RCQ524290 RMM524289:RMM524290 RWI524289:RWI524290 SGE524289:SGE524290 SQA524289:SQA524290 SZW524289:SZW524290 TJS524289:TJS524290 TTO524289:TTO524290 UDK524289:UDK524290 UNG524289:UNG524290 UXC524289:UXC524290 VGY524289:VGY524290 VQU524289:VQU524290 WAQ524289:WAQ524290 WKM524289:WKM524290 WUI524289:WUI524290 M589825:M589826 HW589825:HW589826 RS589825:RS589826 ABO589825:ABO589826 ALK589825:ALK589826 AVG589825:AVG589826 BFC589825:BFC589826 BOY589825:BOY589826 BYU589825:BYU589826 CIQ589825:CIQ589826 CSM589825:CSM589826 DCI589825:DCI589826 DME589825:DME589826 DWA589825:DWA589826 EFW589825:EFW589826 EPS589825:EPS589826 EZO589825:EZO589826 FJK589825:FJK589826 FTG589825:FTG589826 GDC589825:GDC589826 GMY589825:GMY589826 GWU589825:GWU589826 HGQ589825:HGQ589826 HQM589825:HQM589826 IAI589825:IAI589826 IKE589825:IKE589826 IUA589825:IUA589826 JDW589825:JDW589826 JNS589825:JNS589826 JXO589825:JXO589826 KHK589825:KHK589826 KRG589825:KRG589826 LBC589825:LBC589826 LKY589825:LKY589826 LUU589825:LUU589826 MEQ589825:MEQ589826 MOM589825:MOM589826 MYI589825:MYI589826 NIE589825:NIE589826 NSA589825:NSA589826 OBW589825:OBW589826 OLS589825:OLS589826 OVO589825:OVO589826 PFK589825:PFK589826 PPG589825:PPG589826 PZC589825:PZC589826 QIY589825:QIY589826 QSU589825:QSU589826 RCQ589825:RCQ589826 RMM589825:RMM589826 RWI589825:RWI589826 SGE589825:SGE589826 SQA589825:SQA589826 SZW589825:SZW589826 TJS589825:TJS589826 TTO589825:TTO589826 UDK589825:UDK589826 UNG589825:UNG589826 UXC589825:UXC589826 VGY589825:VGY589826 VQU589825:VQU589826 WAQ589825:WAQ589826 WKM589825:WKM589826 WUI589825:WUI589826 M655361:M655362 HW655361:HW655362 RS655361:RS655362 ABO655361:ABO655362 ALK655361:ALK655362 AVG655361:AVG655362 BFC655361:BFC655362 BOY655361:BOY655362 BYU655361:BYU655362 CIQ655361:CIQ655362 CSM655361:CSM655362 DCI655361:DCI655362 DME655361:DME655362 DWA655361:DWA655362 EFW655361:EFW655362 EPS655361:EPS655362 EZO655361:EZO655362 FJK655361:FJK655362 FTG655361:FTG655362 GDC655361:GDC655362 GMY655361:GMY655362 GWU655361:GWU655362 HGQ655361:HGQ655362 HQM655361:HQM655362 IAI655361:IAI655362 IKE655361:IKE655362 IUA655361:IUA655362 JDW655361:JDW655362 JNS655361:JNS655362 JXO655361:JXO655362 KHK655361:KHK655362 KRG655361:KRG655362 LBC655361:LBC655362 LKY655361:LKY655362 LUU655361:LUU655362 MEQ655361:MEQ655362 MOM655361:MOM655362 MYI655361:MYI655362 NIE655361:NIE655362 NSA655361:NSA655362 OBW655361:OBW655362 OLS655361:OLS655362 OVO655361:OVO655362 PFK655361:PFK655362 PPG655361:PPG655362 PZC655361:PZC655362 QIY655361:QIY655362 QSU655361:QSU655362 RCQ655361:RCQ655362 RMM655361:RMM655362 RWI655361:RWI655362 SGE655361:SGE655362 SQA655361:SQA655362 SZW655361:SZW655362 TJS655361:TJS655362 TTO655361:TTO655362 UDK655361:UDK655362 UNG655361:UNG655362 UXC655361:UXC655362 VGY655361:VGY655362 VQU655361:VQU655362 WAQ655361:WAQ655362 WKM655361:WKM655362 WUI655361:WUI655362 M720897:M720898 HW720897:HW720898 RS720897:RS720898 ABO720897:ABO720898 ALK720897:ALK720898 AVG720897:AVG720898 BFC720897:BFC720898 BOY720897:BOY720898 BYU720897:BYU720898 CIQ720897:CIQ720898 CSM720897:CSM720898 DCI720897:DCI720898 DME720897:DME720898 DWA720897:DWA720898 EFW720897:EFW720898 EPS720897:EPS720898 EZO720897:EZO720898 FJK720897:FJK720898 FTG720897:FTG720898 GDC720897:GDC720898 GMY720897:GMY720898 GWU720897:GWU720898 HGQ720897:HGQ720898 HQM720897:HQM720898 IAI720897:IAI720898 IKE720897:IKE720898 IUA720897:IUA720898 JDW720897:JDW720898 JNS720897:JNS720898 JXO720897:JXO720898 KHK720897:KHK720898 KRG720897:KRG720898 LBC720897:LBC720898 LKY720897:LKY720898 LUU720897:LUU720898 MEQ720897:MEQ720898 MOM720897:MOM720898 MYI720897:MYI720898 NIE720897:NIE720898 NSA720897:NSA720898 OBW720897:OBW720898 OLS720897:OLS720898 OVO720897:OVO720898 PFK720897:PFK720898 PPG720897:PPG720898 PZC720897:PZC720898 QIY720897:QIY720898 QSU720897:QSU720898 RCQ720897:RCQ720898 RMM720897:RMM720898 RWI720897:RWI720898 SGE720897:SGE720898 SQA720897:SQA720898 SZW720897:SZW720898 TJS720897:TJS720898 TTO720897:TTO720898 UDK720897:UDK720898 UNG720897:UNG720898 UXC720897:UXC720898 VGY720897:VGY720898 VQU720897:VQU720898 WAQ720897:WAQ720898 WKM720897:WKM720898 WUI720897:WUI720898 M786433:M786434 HW786433:HW786434 RS786433:RS786434 ABO786433:ABO786434 ALK786433:ALK786434 AVG786433:AVG786434 BFC786433:BFC786434 BOY786433:BOY786434 BYU786433:BYU786434 CIQ786433:CIQ786434 CSM786433:CSM786434 DCI786433:DCI786434 DME786433:DME786434 DWA786433:DWA786434 EFW786433:EFW786434 EPS786433:EPS786434 EZO786433:EZO786434 FJK786433:FJK786434 FTG786433:FTG786434 GDC786433:GDC786434 GMY786433:GMY786434 GWU786433:GWU786434 HGQ786433:HGQ786434 HQM786433:HQM786434 IAI786433:IAI786434 IKE786433:IKE786434 IUA786433:IUA786434 JDW786433:JDW786434 JNS786433:JNS786434 JXO786433:JXO786434 KHK786433:KHK786434 KRG786433:KRG786434 LBC786433:LBC786434 LKY786433:LKY786434 LUU786433:LUU786434 MEQ786433:MEQ786434 MOM786433:MOM786434 MYI786433:MYI786434 NIE786433:NIE786434 NSA786433:NSA786434 OBW786433:OBW786434 OLS786433:OLS786434 OVO786433:OVO786434 PFK786433:PFK786434 PPG786433:PPG786434 PZC786433:PZC786434 QIY786433:QIY786434 QSU786433:QSU786434 RCQ786433:RCQ786434 RMM786433:RMM786434 RWI786433:RWI786434 SGE786433:SGE786434 SQA786433:SQA786434 SZW786433:SZW786434 TJS786433:TJS786434 TTO786433:TTO786434 UDK786433:UDK786434 UNG786433:UNG786434 UXC786433:UXC786434 VGY786433:VGY786434 VQU786433:VQU786434 WAQ786433:WAQ786434 WKM786433:WKM786434 WUI786433:WUI786434 M851969:M851970 HW851969:HW851970 RS851969:RS851970 ABO851969:ABO851970 ALK851969:ALK851970 AVG851969:AVG851970 BFC851969:BFC851970 BOY851969:BOY851970 BYU851969:BYU851970 CIQ851969:CIQ851970 CSM851969:CSM851970 DCI851969:DCI851970 DME851969:DME851970 DWA851969:DWA851970 EFW851969:EFW851970 EPS851969:EPS851970 EZO851969:EZO851970 FJK851969:FJK851970 FTG851969:FTG851970 GDC851969:GDC851970 GMY851969:GMY851970 GWU851969:GWU851970 HGQ851969:HGQ851970 HQM851969:HQM851970 IAI851969:IAI851970 IKE851969:IKE851970 IUA851969:IUA851970 JDW851969:JDW851970 JNS851969:JNS851970 JXO851969:JXO851970 KHK851969:KHK851970 KRG851969:KRG851970 LBC851969:LBC851970 LKY851969:LKY851970 LUU851969:LUU851970 MEQ851969:MEQ851970 MOM851969:MOM851970 MYI851969:MYI851970 NIE851969:NIE851970 NSA851969:NSA851970 OBW851969:OBW851970 OLS851969:OLS851970 OVO851969:OVO851970 PFK851969:PFK851970 PPG851969:PPG851970 PZC851969:PZC851970 QIY851969:QIY851970 QSU851969:QSU851970 RCQ851969:RCQ851970 RMM851969:RMM851970 RWI851969:RWI851970 SGE851969:SGE851970 SQA851969:SQA851970 SZW851969:SZW851970 TJS851969:TJS851970 TTO851969:TTO851970 UDK851969:UDK851970 UNG851969:UNG851970 UXC851969:UXC851970 VGY851969:VGY851970 VQU851969:VQU851970 WAQ851969:WAQ851970 WKM851969:WKM851970 WUI851969:WUI851970 M917505:M917506 HW917505:HW917506 RS917505:RS917506 ABO917505:ABO917506 ALK917505:ALK917506 AVG917505:AVG917506 BFC917505:BFC917506 BOY917505:BOY917506 BYU917505:BYU917506 CIQ917505:CIQ917506 CSM917505:CSM917506 DCI917505:DCI917506 DME917505:DME917506 DWA917505:DWA917506 EFW917505:EFW917506 EPS917505:EPS917506 EZO917505:EZO917506 FJK917505:FJK917506 FTG917505:FTG917506 GDC917505:GDC917506 GMY917505:GMY917506 GWU917505:GWU917506 HGQ917505:HGQ917506 HQM917505:HQM917506 IAI917505:IAI917506 IKE917505:IKE917506 IUA917505:IUA917506 JDW917505:JDW917506 JNS917505:JNS917506 JXO917505:JXO917506 KHK917505:KHK917506 KRG917505:KRG917506 LBC917505:LBC917506 LKY917505:LKY917506 LUU917505:LUU917506 MEQ917505:MEQ917506 MOM917505:MOM917506 MYI917505:MYI917506 NIE917505:NIE917506 NSA917505:NSA917506 OBW917505:OBW917506 OLS917505:OLS917506 OVO917505:OVO917506 PFK917505:PFK917506 PPG917505:PPG917506 PZC917505:PZC917506 QIY917505:QIY917506 QSU917505:QSU917506 RCQ917505:RCQ917506 RMM917505:RMM917506 RWI917505:RWI917506 SGE917505:SGE917506 SQA917505:SQA917506 SZW917505:SZW917506 TJS917505:TJS917506 TTO917505:TTO917506 UDK917505:UDK917506 UNG917505:UNG917506 UXC917505:UXC917506 VGY917505:VGY917506 VQU917505:VQU917506 WAQ917505:WAQ917506 WKM917505:WKM917506 WUI917505:WUI917506 M983041:M983042 HW983041:HW983042 RS983041:RS983042 ABO983041:ABO983042 ALK983041:ALK983042 AVG983041:AVG983042 BFC983041:BFC983042 BOY983041:BOY983042 BYU983041:BYU983042 CIQ983041:CIQ983042 CSM983041:CSM983042 DCI983041:DCI983042 DME983041:DME983042 DWA983041:DWA983042 EFW983041:EFW983042 EPS983041:EPS983042 EZO983041:EZO983042 FJK983041:FJK983042 FTG983041:FTG983042 GDC983041:GDC983042 GMY983041:GMY983042 GWU983041:GWU983042 HGQ983041:HGQ983042 HQM983041:HQM983042 IAI983041:IAI983042 IKE983041:IKE983042 IUA983041:IUA983042 JDW983041:JDW983042 JNS983041:JNS983042 JXO983041:JXO983042 KHK983041:KHK983042 KRG983041:KRG983042 LBC983041:LBC983042 LKY983041:LKY983042 LUU983041:LUU983042 MEQ983041:MEQ983042 MOM983041:MOM983042 MYI983041:MYI983042 NIE983041:NIE983042 NSA983041:NSA983042 OBW983041:OBW983042 OLS983041:OLS983042 OVO983041:OVO983042 PFK983041:PFK983042 PPG983041:PPG983042 PZC983041:PZC983042 QIY983041:QIY983042 QSU983041:QSU983042 RCQ983041:RCQ983042 RMM983041:RMM983042 RWI983041:RWI983042 SGE983041:SGE983042 SQA983041:SQA983042 SZW983041:SZW983042 TJS983041:TJS983042 TTO983041:TTO983042 UDK983041:UDK983042 UNG983041:UNG983042 UXC983041:UXC983042 VGY983041:VGY983042 VQU983041:VQU983042 WAQ983041:WAQ983042 WKM983041:WKM983042 WUI983041:WUI983042 J65531:J65533 HT65531:HT65533 RP65531:RP65533 ABL65531:ABL65533 ALH65531:ALH65533 AVD65531:AVD65533 BEZ65531:BEZ65533 BOV65531:BOV65533 BYR65531:BYR65533 CIN65531:CIN65533 CSJ65531:CSJ65533 DCF65531:DCF65533 DMB65531:DMB65533 DVX65531:DVX65533 EFT65531:EFT65533 EPP65531:EPP65533 EZL65531:EZL65533 FJH65531:FJH65533 FTD65531:FTD65533 GCZ65531:GCZ65533 GMV65531:GMV65533 GWR65531:GWR65533 HGN65531:HGN65533 HQJ65531:HQJ65533 IAF65531:IAF65533 IKB65531:IKB65533 ITX65531:ITX65533 JDT65531:JDT65533 JNP65531:JNP65533 JXL65531:JXL65533 KHH65531:KHH65533 KRD65531:KRD65533 LAZ65531:LAZ65533 LKV65531:LKV65533 LUR65531:LUR65533 MEN65531:MEN65533 MOJ65531:MOJ65533 MYF65531:MYF65533 NIB65531:NIB65533 NRX65531:NRX65533 OBT65531:OBT65533 OLP65531:OLP65533 OVL65531:OVL65533 PFH65531:PFH65533 PPD65531:PPD65533 PYZ65531:PYZ65533 QIV65531:QIV65533 QSR65531:QSR65533 RCN65531:RCN65533 RMJ65531:RMJ65533 RWF65531:RWF65533 SGB65531:SGB65533 SPX65531:SPX65533 SZT65531:SZT65533 TJP65531:TJP65533 TTL65531:TTL65533 UDH65531:UDH65533 UND65531:UND65533 UWZ65531:UWZ65533 VGV65531:VGV65533 VQR65531:VQR65533 WAN65531:WAN65533 WKJ65531:WKJ65533 WUF65531:WUF65533 J131067:J131069 HT131067:HT131069 RP131067:RP131069 ABL131067:ABL131069 ALH131067:ALH131069 AVD131067:AVD131069 BEZ131067:BEZ131069 BOV131067:BOV131069 BYR131067:BYR131069 CIN131067:CIN131069 CSJ131067:CSJ131069 DCF131067:DCF131069 DMB131067:DMB131069 DVX131067:DVX131069 EFT131067:EFT131069 EPP131067:EPP131069 EZL131067:EZL131069 FJH131067:FJH131069 FTD131067:FTD131069 GCZ131067:GCZ131069 GMV131067:GMV131069 GWR131067:GWR131069 HGN131067:HGN131069 HQJ131067:HQJ131069 IAF131067:IAF131069 IKB131067:IKB131069 ITX131067:ITX131069 JDT131067:JDT131069 JNP131067:JNP131069 JXL131067:JXL131069 KHH131067:KHH131069 KRD131067:KRD131069 LAZ131067:LAZ131069 LKV131067:LKV131069 LUR131067:LUR131069 MEN131067:MEN131069 MOJ131067:MOJ131069 MYF131067:MYF131069 NIB131067:NIB131069 NRX131067:NRX131069 OBT131067:OBT131069 OLP131067:OLP131069 OVL131067:OVL131069 PFH131067:PFH131069 PPD131067:PPD131069 PYZ131067:PYZ131069 QIV131067:QIV131069 QSR131067:QSR131069 RCN131067:RCN131069 RMJ131067:RMJ131069 RWF131067:RWF131069 SGB131067:SGB131069 SPX131067:SPX131069 SZT131067:SZT131069 TJP131067:TJP131069 TTL131067:TTL131069 UDH131067:UDH131069 UND131067:UND131069 UWZ131067:UWZ131069 VGV131067:VGV131069 VQR131067:VQR131069 WAN131067:WAN131069 WKJ131067:WKJ131069 WUF131067:WUF131069 J196603:J196605 HT196603:HT196605 RP196603:RP196605 ABL196603:ABL196605 ALH196603:ALH196605 AVD196603:AVD196605 BEZ196603:BEZ196605 BOV196603:BOV196605 BYR196603:BYR196605 CIN196603:CIN196605 CSJ196603:CSJ196605 DCF196603:DCF196605 DMB196603:DMB196605 DVX196603:DVX196605 EFT196603:EFT196605 EPP196603:EPP196605 EZL196603:EZL196605 FJH196603:FJH196605 FTD196603:FTD196605 GCZ196603:GCZ196605 GMV196603:GMV196605 GWR196603:GWR196605 HGN196603:HGN196605 HQJ196603:HQJ196605 IAF196603:IAF196605 IKB196603:IKB196605 ITX196603:ITX196605 JDT196603:JDT196605 JNP196603:JNP196605 JXL196603:JXL196605 KHH196603:KHH196605 KRD196603:KRD196605 LAZ196603:LAZ196605 LKV196603:LKV196605 LUR196603:LUR196605 MEN196603:MEN196605 MOJ196603:MOJ196605 MYF196603:MYF196605 NIB196603:NIB196605 NRX196603:NRX196605 OBT196603:OBT196605 OLP196603:OLP196605 OVL196603:OVL196605 PFH196603:PFH196605 PPD196603:PPD196605 PYZ196603:PYZ196605 QIV196603:QIV196605 QSR196603:QSR196605 RCN196603:RCN196605 RMJ196603:RMJ196605 RWF196603:RWF196605 SGB196603:SGB196605 SPX196603:SPX196605 SZT196603:SZT196605 TJP196603:TJP196605 TTL196603:TTL196605 UDH196603:UDH196605 UND196603:UND196605 UWZ196603:UWZ196605 VGV196603:VGV196605 VQR196603:VQR196605 WAN196603:WAN196605 WKJ196603:WKJ196605 WUF196603:WUF196605 J262139:J262141 HT262139:HT262141 RP262139:RP262141 ABL262139:ABL262141 ALH262139:ALH262141 AVD262139:AVD262141 BEZ262139:BEZ262141 BOV262139:BOV262141 BYR262139:BYR262141 CIN262139:CIN262141 CSJ262139:CSJ262141 DCF262139:DCF262141 DMB262139:DMB262141 DVX262139:DVX262141 EFT262139:EFT262141 EPP262139:EPP262141 EZL262139:EZL262141 FJH262139:FJH262141 FTD262139:FTD262141 GCZ262139:GCZ262141 GMV262139:GMV262141 GWR262139:GWR262141 HGN262139:HGN262141 HQJ262139:HQJ262141 IAF262139:IAF262141 IKB262139:IKB262141 ITX262139:ITX262141 JDT262139:JDT262141 JNP262139:JNP262141 JXL262139:JXL262141 KHH262139:KHH262141 KRD262139:KRD262141 LAZ262139:LAZ262141 LKV262139:LKV262141 LUR262139:LUR262141 MEN262139:MEN262141 MOJ262139:MOJ262141 MYF262139:MYF262141 NIB262139:NIB262141 NRX262139:NRX262141 OBT262139:OBT262141 OLP262139:OLP262141 OVL262139:OVL262141 PFH262139:PFH262141 PPD262139:PPD262141 PYZ262139:PYZ262141 QIV262139:QIV262141 QSR262139:QSR262141 RCN262139:RCN262141 RMJ262139:RMJ262141 RWF262139:RWF262141 SGB262139:SGB262141 SPX262139:SPX262141 SZT262139:SZT262141 TJP262139:TJP262141 TTL262139:TTL262141 UDH262139:UDH262141 UND262139:UND262141 UWZ262139:UWZ262141 VGV262139:VGV262141 VQR262139:VQR262141 WAN262139:WAN262141 WKJ262139:WKJ262141 WUF262139:WUF262141 J327675:J327677 HT327675:HT327677 RP327675:RP327677 ABL327675:ABL327677 ALH327675:ALH327677 AVD327675:AVD327677 BEZ327675:BEZ327677 BOV327675:BOV327677 BYR327675:BYR327677 CIN327675:CIN327677 CSJ327675:CSJ327677 DCF327675:DCF327677 DMB327675:DMB327677 DVX327675:DVX327677 EFT327675:EFT327677 EPP327675:EPP327677 EZL327675:EZL327677 FJH327675:FJH327677 FTD327675:FTD327677 GCZ327675:GCZ327677 GMV327675:GMV327677 GWR327675:GWR327677 HGN327675:HGN327677 HQJ327675:HQJ327677 IAF327675:IAF327677 IKB327675:IKB327677 ITX327675:ITX327677 JDT327675:JDT327677 JNP327675:JNP327677 JXL327675:JXL327677 KHH327675:KHH327677 KRD327675:KRD327677 LAZ327675:LAZ327677 LKV327675:LKV327677 LUR327675:LUR327677 MEN327675:MEN327677 MOJ327675:MOJ327677 MYF327675:MYF327677 NIB327675:NIB327677 NRX327675:NRX327677 OBT327675:OBT327677 OLP327675:OLP327677 OVL327675:OVL327677 PFH327675:PFH327677 PPD327675:PPD327677 PYZ327675:PYZ327677 QIV327675:QIV327677 QSR327675:QSR327677 RCN327675:RCN327677 RMJ327675:RMJ327677 RWF327675:RWF327677 SGB327675:SGB327677 SPX327675:SPX327677 SZT327675:SZT327677 TJP327675:TJP327677 TTL327675:TTL327677 UDH327675:UDH327677 UND327675:UND327677 UWZ327675:UWZ327677 VGV327675:VGV327677 VQR327675:VQR327677 WAN327675:WAN327677 WKJ327675:WKJ327677 WUF327675:WUF327677 J393211:J393213 HT393211:HT393213 RP393211:RP393213 ABL393211:ABL393213 ALH393211:ALH393213 AVD393211:AVD393213 BEZ393211:BEZ393213 BOV393211:BOV393213 BYR393211:BYR393213 CIN393211:CIN393213 CSJ393211:CSJ393213 DCF393211:DCF393213 DMB393211:DMB393213 DVX393211:DVX393213 EFT393211:EFT393213 EPP393211:EPP393213 EZL393211:EZL393213 FJH393211:FJH393213 FTD393211:FTD393213 GCZ393211:GCZ393213 GMV393211:GMV393213 GWR393211:GWR393213 HGN393211:HGN393213 HQJ393211:HQJ393213 IAF393211:IAF393213 IKB393211:IKB393213 ITX393211:ITX393213 JDT393211:JDT393213 JNP393211:JNP393213 JXL393211:JXL393213 KHH393211:KHH393213 KRD393211:KRD393213 LAZ393211:LAZ393213 LKV393211:LKV393213 LUR393211:LUR393213 MEN393211:MEN393213 MOJ393211:MOJ393213 MYF393211:MYF393213 NIB393211:NIB393213 NRX393211:NRX393213 OBT393211:OBT393213 OLP393211:OLP393213 OVL393211:OVL393213 PFH393211:PFH393213 PPD393211:PPD393213 PYZ393211:PYZ393213 QIV393211:QIV393213 QSR393211:QSR393213 RCN393211:RCN393213 RMJ393211:RMJ393213 RWF393211:RWF393213 SGB393211:SGB393213 SPX393211:SPX393213 SZT393211:SZT393213 TJP393211:TJP393213 TTL393211:TTL393213 UDH393211:UDH393213 UND393211:UND393213 UWZ393211:UWZ393213 VGV393211:VGV393213 VQR393211:VQR393213 WAN393211:WAN393213 WKJ393211:WKJ393213 WUF393211:WUF393213 J458747:J458749 HT458747:HT458749 RP458747:RP458749 ABL458747:ABL458749 ALH458747:ALH458749 AVD458747:AVD458749 BEZ458747:BEZ458749 BOV458747:BOV458749 BYR458747:BYR458749 CIN458747:CIN458749 CSJ458747:CSJ458749 DCF458747:DCF458749 DMB458747:DMB458749 DVX458747:DVX458749 EFT458747:EFT458749 EPP458747:EPP458749 EZL458747:EZL458749 FJH458747:FJH458749 FTD458747:FTD458749 GCZ458747:GCZ458749 GMV458747:GMV458749 GWR458747:GWR458749 HGN458747:HGN458749 HQJ458747:HQJ458749 IAF458747:IAF458749 IKB458747:IKB458749 ITX458747:ITX458749 JDT458747:JDT458749 JNP458747:JNP458749 JXL458747:JXL458749 KHH458747:KHH458749 KRD458747:KRD458749 LAZ458747:LAZ458749 LKV458747:LKV458749 LUR458747:LUR458749 MEN458747:MEN458749 MOJ458747:MOJ458749 MYF458747:MYF458749 NIB458747:NIB458749 NRX458747:NRX458749 OBT458747:OBT458749 OLP458747:OLP458749 OVL458747:OVL458749 PFH458747:PFH458749 PPD458747:PPD458749 PYZ458747:PYZ458749 QIV458747:QIV458749 QSR458747:QSR458749 RCN458747:RCN458749 RMJ458747:RMJ458749 RWF458747:RWF458749 SGB458747:SGB458749 SPX458747:SPX458749 SZT458747:SZT458749 TJP458747:TJP458749 TTL458747:TTL458749 UDH458747:UDH458749 UND458747:UND458749 UWZ458747:UWZ458749 VGV458747:VGV458749 VQR458747:VQR458749 WAN458747:WAN458749 WKJ458747:WKJ458749 WUF458747:WUF458749 J524283:J524285 HT524283:HT524285 RP524283:RP524285 ABL524283:ABL524285 ALH524283:ALH524285 AVD524283:AVD524285 BEZ524283:BEZ524285 BOV524283:BOV524285 BYR524283:BYR524285 CIN524283:CIN524285 CSJ524283:CSJ524285 DCF524283:DCF524285 DMB524283:DMB524285 DVX524283:DVX524285 EFT524283:EFT524285 EPP524283:EPP524285 EZL524283:EZL524285 FJH524283:FJH524285 FTD524283:FTD524285 GCZ524283:GCZ524285 GMV524283:GMV524285 GWR524283:GWR524285 HGN524283:HGN524285 HQJ524283:HQJ524285 IAF524283:IAF524285 IKB524283:IKB524285 ITX524283:ITX524285 JDT524283:JDT524285 JNP524283:JNP524285 JXL524283:JXL524285 KHH524283:KHH524285 KRD524283:KRD524285 LAZ524283:LAZ524285 LKV524283:LKV524285 LUR524283:LUR524285 MEN524283:MEN524285 MOJ524283:MOJ524285 MYF524283:MYF524285 NIB524283:NIB524285 NRX524283:NRX524285 OBT524283:OBT524285 OLP524283:OLP524285 OVL524283:OVL524285 PFH524283:PFH524285 PPD524283:PPD524285 PYZ524283:PYZ524285 QIV524283:QIV524285 QSR524283:QSR524285 RCN524283:RCN524285 RMJ524283:RMJ524285 RWF524283:RWF524285 SGB524283:SGB524285 SPX524283:SPX524285 SZT524283:SZT524285 TJP524283:TJP524285 TTL524283:TTL524285 UDH524283:UDH524285 UND524283:UND524285 UWZ524283:UWZ524285 VGV524283:VGV524285 VQR524283:VQR524285 WAN524283:WAN524285 WKJ524283:WKJ524285 WUF524283:WUF524285 J589819:J589821 HT589819:HT589821 RP589819:RP589821 ABL589819:ABL589821 ALH589819:ALH589821 AVD589819:AVD589821 BEZ589819:BEZ589821 BOV589819:BOV589821 BYR589819:BYR589821 CIN589819:CIN589821 CSJ589819:CSJ589821 DCF589819:DCF589821 DMB589819:DMB589821 DVX589819:DVX589821 EFT589819:EFT589821 EPP589819:EPP589821 EZL589819:EZL589821 FJH589819:FJH589821 FTD589819:FTD589821 GCZ589819:GCZ589821 GMV589819:GMV589821 GWR589819:GWR589821 HGN589819:HGN589821 HQJ589819:HQJ589821 IAF589819:IAF589821 IKB589819:IKB589821 ITX589819:ITX589821 JDT589819:JDT589821 JNP589819:JNP589821 JXL589819:JXL589821 KHH589819:KHH589821 KRD589819:KRD589821 LAZ589819:LAZ589821 LKV589819:LKV589821 LUR589819:LUR589821 MEN589819:MEN589821 MOJ589819:MOJ589821 MYF589819:MYF589821 NIB589819:NIB589821 NRX589819:NRX589821 OBT589819:OBT589821 OLP589819:OLP589821 OVL589819:OVL589821 PFH589819:PFH589821 PPD589819:PPD589821 PYZ589819:PYZ589821 QIV589819:QIV589821 QSR589819:QSR589821 RCN589819:RCN589821 RMJ589819:RMJ589821 RWF589819:RWF589821 SGB589819:SGB589821 SPX589819:SPX589821 SZT589819:SZT589821 TJP589819:TJP589821 TTL589819:TTL589821 UDH589819:UDH589821 UND589819:UND589821 UWZ589819:UWZ589821 VGV589819:VGV589821 VQR589819:VQR589821 WAN589819:WAN589821 WKJ589819:WKJ589821 WUF589819:WUF589821 J655355:J655357 HT655355:HT655357 RP655355:RP655357 ABL655355:ABL655357 ALH655355:ALH655357 AVD655355:AVD655357 BEZ655355:BEZ655357 BOV655355:BOV655357 BYR655355:BYR655357 CIN655355:CIN655357 CSJ655355:CSJ655357 DCF655355:DCF655357 DMB655355:DMB655357 DVX655355:DVX655357 EFT655355:EFT655357 EPP655355:EPP655357 EZL655355:EZL655357 FJH655355:FJH655357 FTD655355:FTD655357 GCZ655355:GCZ655357 GMV655355:GMV655357 GWR655355:GWR655357 HGN655355:HGN655357 HQJ655355:HQJ655357 IAF655355:IAF655357 IKB655355:IKB655357 ITX655355:ITX655357 JDT655355:JDT655357 JNP655355:JNP655357 JXL655355:JXL655357 KHH655355:KHH655357 KRD655355:KRD655357 LAZ655355:LAZ655357 LKV655355:LKV655357 LUR655355:LUR655357 MEN655355:MEN655357 MOJ655355:MOJ655357 MYF655355:MYF655357 NIB655355:NIB655357 NRX655355:NRX655357 OBT655355:OBT655357 OLP655355:OLP655357 OVL655355:OVL655357 PFH655355:PFH655357 PPD655355:PPD655357 PYZ655355:PYZ655357 QIV655355:QIV655357 QSR655355:QSR655357 RCN655355:RCN655357 RMJ655355:RMJ655357 RWF655355:RWF655357 SGB655355:SGB655357 SPX655355:SPX655357 SZT655355:SZT655357 TJP655355:TJP655357 TTL655355:TTL655357 UDH655355:UDH655357 UND655355:UND655357 UWZ655355:UWZ655357 VGV655355:VGV655357 VQR655355:VQR655357 WAN655355:WAN655357 WKJ655355:WKJ655357 WUF655355:WUF655357 J720891:J720893 HT720891:HT720893 RP720891:RP720893 ABL720891:ABL720893 ALH720891:ALH720893 AVD720891:AVD720893 BEZ720891:BEZ720893 BOV720891:BOV720893 BYR720891:BYR720893 CIN720891:CIN720893 CSJ720891:CSJ720893 DCF720891:DCF720893 DMB720891:DMB720893 DVX720891:DVX720893 EFT720891:EFT720893 EPP720891:EPP720893 EZL720891:EZL720893 FJH720891:FJH720893 FTD720891:FTD720893 GCZ720891:GCZ720893 GMV720891:GMV720893 GWR720891:GWR720893 HGN720891:HGN720893 HQJ720891:HQJ720893 IAF720891:IAF720893 IKB720891:IKB720893 ITX720891:ITX720893 JDT720891:JDT720893 JNP720891:JNP720893 JXL720891:JXL720893 KHH720891:KHH720893 KRD720891:KRD720893 LAZ720891:LAZ720893 LKV720891:LKV720893 LUR720891:LUR720893 MEN720891:MEN720893 MOJ720891:MOJ720893 MYF720891:MYF720893 NIB720891:NIB720893 NRX720891:NRX720893 OBT720891:OBT720893 OLP720891:OLP720893 OVL720891:OVL720893 PFH720891:PFH720893 PPD720891:PPD720893 PYZ720891:PYZ720893 QIV720891:QIV720893 QSR720891:QSR720893 RCN720891:RCN720893 RMJ720891:RMJ720893 RWF720891:RWF720893 SGB720891:SGB720893 SPX720891:SPX720893 SZT720891:SZT720893 TJP720891:TJP720893 TTL720891:TTL720893 UDH720891:UDH720893 UND720891:UND720893 UWZ720891:UWZ720893 VGV720891:VGV720893 VQR720891:VQR720893 WAN720891:WAN720893 WKJ720891:WKJ720893 WUF720891:WUF720893 J786427:J786429 HT786427:HT786429 RP786427:RP786429 ABL786427:ABL786429 ALH786427:ALH786429 AVD786427:AVD786429 BEZ786427:BEZ786429 BOV786427:BOV786429 BYR786427:BYR786429 CIN786427:CIN786429 CSJ786427:CSJ786429 DCF786427:DCF786429 DMB786427:DMB786429 DVX786427:DVX786429 EFT786427:EFT786429 EPP786427:EPP786429 EZL786427:EZL786429 FJH786427:FJH786429 FTD786427:FTD786429 GCZ786427:GCZ786429 GMV786427:GMV786429 GWR786427:GWR786429 HGN786427:HGN786429 HQJ786427:HQJ786429 IAF786427:IAF786429 IKB786427:IKB786429 ITX786427:ITX786429 JDT786427:JDT786429 JNP786427:JNP786429 JXL786427:JXL786429 KHH786427:KHH786429 KRD786427:KRD786429 LAZ786427:LAZ786429 LKV786427:LKV786429 LUR786427:LUR786429 MEN786427:MEN786429 MOJ786427:MOJ786429 MYF786427:MYF786429 NIB786427:NIB786429 NRX786427:NRX786429 OBT786427:OBT786429 OLP786427:OLP786429 OVL786427:OVL786429 PFH786427:PFH786429 PPD786427:PPD786429 PYZ786427:PYZ786429 QIV786427:QIV786429 QSR786427:QSR786429 RCN786427:RCN786429 RMJ786427:RMJ786429 RWF786427:RWF786429 SGB786427:SGB786429 SPX786427:SPX786429 SZT786427:SZT786429 TJP786427:TJP786429 TTL786427:TTL786429 UDH786427:UDH786429 UND786427:UND786429 UWZ786427:UWZ786429 VGV786427:VGV786429 VQR786427:VQR786429 WAN786427:WAN786429 WKJ786427:WKJ786429 WUF786427:WUF786429 J851963:J851965 HT851963:HT851965 RP851963:RP851965 ABL851963:ABL851965 ALH851963:ALH851965 AVD851963:AVD851965 BEZ851963:BEZ851965 BOV851963:BOV851965 BYR851963:BYR851965 CIN851963:CIN851965 CSJ851963:CSJ851965 DCF851963:DCF851965 DMB851963:DMB851965 DVX851963:DVX851965 EFT851963:EFT851965 EPP851963:EPP851965 EZL851963:EZL851965 FJH851963:FJH851965 FTD851963:FTD851965 GCZ851963:GCZ851965 GMV851963:GMV851965 GWR851963:GWR851965 HGN851963:HGN851965 HQJ851963:HQJ851965 IAF851963:IAF851965 IKB851963:IKB851965 ITX851963:ITX851965 JDT851963:JDT851965 JNP851963:JNP851965 JXL851963:JXL851965 KHH851963:KHH851965 KRD851963:KRD851965 LAZ851963:LAZ851965 LKV851963:LKV851965 LUR851963:LUR851965 MEN851963:MEN851965 MOJ851963:MOJ851965 MYF851963:MYF851965 NIB851963:NIB851965 NRX851963:NRX851965 OBT851963:OBT851965 OLP851963:OLP851965 OVL851963:OVL851965 PFH851963:PFH851965 PPD851963:PPD851965 PYZ851963:PYZ851965 QIV851963:QIV851965 QSR851963:QSR851965 RCN851963:RCN851965 RMJ851963:RMJ851965 RWF851963:RWF851965 SGB851963:SGB851965 SPX851963:SPX851965 SZT851963:SZT851965 TJP851963:TJP851965 TTL851963:TTL851965 UDH851963:UDH851965 UND851963:UND851965 UWZ851963:UWZ851965 VGV851963:VGV851965 VQR851963:VQR851965 WAN851963:WAN851965 WKJ851963:WKJ851965 WUF851963:WUF851965 J917499:J917501 HT917499:HT917501 RP917499:RP917501 ABL917499:ABL917501 ALH917499:ALH917501 AVD917499:AVD917501 BEZ917499:BEZ917501 BOV917499:BOV917501 BYR917499:BYR917501 CIN917499:CIN917501 CSJ917499:CSJ917501 DCF917499:DCF917501 DMB917499:DMB917501 DVX917499:DVX917501 EFT917499:EFT917501 EPP917499:EPP917501 EZL917499:EZL917501 FJH917499:FJH917501 FTD917499:FTD917501 GCZ917499:GCZ917501 GMV917499:GMV917501 GWR917499:GWR917501 HGN917499:HGN917501 HQJ917499:HQJ917501 IAF917499:IAF917501 IKB917499:IKB917501 ITX917499:ITX917501 JDT917499:JDT917501 JNP917499:JNP917501 JXL917499:JXL917501 KHH917499:KHH917501 KRD917499:KRD917501 LAZ917499:LAZ917501 LKV917499:LKV917501 LUR917499:LUR917501 MEN917499:MEN917501 MOJ917499:MOJ917501 MYF917499:MYF917501 NIB917499:NIB917501 NRX917499:NRX917501 OBT917499:OBT917501 OLP917499:OLP917501 OVL917499:OVL917501 PFH917499:PFH917501 PPD917499:PPD917501 PYZ917499:PYZ917501 QIV917499:QIV917501 QSR917499:QSR917501 RCN917499:RCN917501 RMJ917499:RMJ917501 RWF917499:RWF917501 SGB917499:SGB917501 SPX917499:SPX917501 SZT917499:SZT917501 TJP917499:TJP917501 TTL917499:TTL917501 UDH917499:UDH917501 UND917499:UND917501 UWZ917499:UWZ917501 VGV917499:VGV917501 VQR917499:VQR917501 WAN917499:WAN917501 WKJ917499:WKJ917501 WUF917499:WUF917501 J983035:J983037 HT983035:HT983037 RP983035:RP983037 ABL983035:ABL983037 ALH983035:ALH983037 AVD983035:AVD983037 BEZ983035:BEZ983037 BOV983035:BOV983037 BYR983035:BYR983037 CIN983035:CIN983037 CSJ983035:CSJ983037 DCF983035:DCF983037 DMB983035:DMB983037 DVX983035:DVX983037 EFT983035:EFT983037 EPP983035:EPP983037 EZL983035:EZL983037 FJH983035:FJH983037 FTD983035:FTD983037 GCZ983035:GCZ983037 GMV983035:GMV983037 GWR983035:GWR983037 HGN983035:HGN983037 HQJ983035:HQJ983037 IAF983035:IAF983037 IKB983035:IKB983037 ITX983035:ITX983037 JDT983035:JDT983037 JNP983035:JNP983037 JXL983035:JXL983037 KHH983035:KHH983037 KRD983035:KRD983037 LAZ983035:LAZ983037 LKV983035:LKV983037 LUR983035:LUR983037 MEN983035:MEN983037 MOJ983035:MOJ983037 MYF983035:MYF983037 NIB983035:NIB983037 NRX983035:NRX983037 OBT983035:OBT983037 OLP983035:OLP983037 OVL983035:OVL983037 PFH983035:PFH983037 PPD983035:PPD983037 PYZ983035:PYZ983037 QIV983035:QIV983037 QSR983035:QSR983037 RCN983035:RCN983037 RMJ983035:RMJ983037 RWF983035:RWF983037 SGB983035:SGB983037 SPX983035:SPX983037 SZT983035:SZT983037 TJP983035:TJP983037 TTL983035:TTL983037 UDH983035:UDH983037 UND983035:UND983037 UWZ983035:UWZ983037 VGV983035:VGV983037 VQR983035:VQR983037 WAN983035:WAN983037 WKJ983035:WKJ983037 WUF983035:WUF983037 K65532:L65533 HU65532:HV65533 RQ65532:RR65533 ABM65532:ABN65533 ALI65532:ALJ65533 AVE65532:AVF65533 BFA65532:BFB65533 BOW65532:BOX65533 BYS65532:BYT65533 CIO65532:CIP65533 CSK65532:CSL65533 DCG65532:DCH65533 DMC65532:DMD65533 DVY65532:DVZ65533 EFU65532:EFV65533 EPQ65532:EPR65533 EZM65532:EZN65533 FJI65532:FJJ65533 FTE65532:FTF65533 GDA65532:GDB65533 GMW65532:GMX65533 GWS65532:GWT65533 HGO65532:HGP65533 HQK65532:HQL65533 IAG65532:IAH65533 IKC65532:IKD65533 ITY65532:ITZ65533 JDU65532:JDV65533 JNQ65532:JNR65533 JXM65532:JXN65533 KHI65532:KHJ65533 KRE65532:KRF65533 LBA65532:LBB65533 LKW65532:LKX65533 LUS65532:LUT65533 MEO65532:MEP65533 MOK65532:MOL65533 MYG65532:MYH65533 NIC65532:NID65533 NRY65532:NRZ65533 OBU65532:OBV65533 OLQ65532:OLR65533 OVM65532:OVN65533 PFI65532:PFJ65533 PPE65532:PPF65533 PZA65532:PZB65533 QIW65532:QIX65533 QSS65532:QST65533 RCO65532:RCP65533 RMK65532:RML65533 RWG65532:RWH65533 SGC65532:SGD65533 SPY65532:SPZ65533 SZU65532:SZV65533 TJQ65532:TJR65533 TTM65532:TTN65533 UDI65532:UDJ65533 UNE65532:UNF65533 UXA65532:UXB65533 VGW65532:VGX65533 VQS65532:VQT65533 WAO65532:WAP65533 WKK65532:WKL65533 WUG65532:WUH65533 K131068:L131069 HU131068:HV131069 RQ131068:RR131069 ABM131068:ABN131069 ALI131068:ALJ131069 AVE131068:AVF131069 BFA131068:BFB131069 BOW131068:BOX131069 BYS131068:BYT131069 CIO131068:CIP131069 CSK131068:CSL131069 DCG131068:DCH131069 DMC131068:DMD131069 DVY131068:DVZ131069 EFU131068:EFV131069 EPQ131068:EPR131069 EZM131068:EZN131069 FJI131068:FJJ131069 FTE131068:FTF131069 GDA131068:GDB131069 GMW131068:GMX131069 GWS131068:GWT131069 HGO131068:HGP131069 HQK131068:HQL131069 IAG131068:IAH131069 IKC131068:IKD131069 ITY131068:ITZ131069 JDU131068:JDV131069 JNQ131068:JNR131069 JXM131068:JXN131069 KHI131068:KHJ131069 KRE131068:KRF131069 LBA131068:LBB131069 LKW131068:LKX131069 LUS131068:LUT131069 MEO131068:MEP131069 MOK131068:MOL131069 MYG131068:MYH131069 NIC131068:NID131069 NRY131068:NRZ131069 OBU131068:OBV131069 OLQ131068:OLR131069 OVM131068:OVN131069 PFI131068:PFJ131069 PPE131068:PPF131069 PZA131068:PZB131069 QIW131068:QIX131069 QSS131068:QST131069 RCO131068:RCP131069 RMK131068:RML131069 RWG131068:RWH131069 SGC131068:SGD131069 SPY131068:SPZ131069 SZU131068:SZV131069 TJQ131068:TJR131069 TTM131068:TTN131069 UDI131068:UDJ131069 UNE131068:UNF131069 UXA131068:UXB131069 VGW131068:VGX131069 VQS131068:VQT131069 WAO131068:WAP131069 WKK131068:WKL131069 WUG131068:WUH131069 K196604:L196605 HU196604:HV196605 RQ196604:RR196605 ABM196604:ABN196605 ALI196604:ALJ196605 AVE196604:AVF196605 BFA196604:BFB196605 BOW196604:BOX196605 BYS196604:BYT196605 CIO196604:CIP196605 CSK196604:CSL196605 DCG196604:DCH196605 DMC196604:DMD196605 DVY196604:DVZ196605 EFU196604:EFV196605 EPQ196604:EPR196605 EZM196604:EZN196605 FJI196604:FJJ196605 FTE196604:FTF196605 GDA196604:GDB196605 GMW196604:GMX196605 GWS196604:GWT196605 HGO196604:HGP196605 HQK196604:HQL196605 IAG196604:IAH196605 IKC196604:IKD196605 ITY196604:ITZ196605 JDU196604:JDV196605 JNQ196604:JNR196605 JXM196604:JXN196605 KHI196604:KHJ196605 KRE196604:KRF196605 LBA196604:LBB196605 LKW196604:LKX196605 LUS196604:LUT196605 MEO196604:MEP196605 MOK196604:MOL196605 MYG196604:MYH196605 NIC196604:NID196605 NRY196604:NRZ196605 OBU196604:OBV196605 OLQ196604:OLR196605 OVM196604:OVN196605 PFI196604:PFJ196605 PPE196604:PPF196605 PZA196604:PZB196605 QIW196604:QIX196605 QSS196604:QST196605 RCO196604:RCP196605 RMK196604:RML196605 RWG196604:RWH196605 SGC196604:SGD196605 SPY196604:SPZ196605 SZU196604:SZV196605 TJQ196604:TJR196605 TTM196604:TTN196605 UDI196604:UDJ196605 UNE196604:UNF196605 UXA196604:UXB196605 VGW196604:VGX196605 VQS196604:VQT196605 WAO196604:WAP196605 WKK196604:WKL196605 WUG196604:WUH196605 K262140:L262141 HU262140:HV262141 RQ262140:RR262141 ABM262140:ABN262141 ALI262140:ALJ262141 AVE262140:AVF262141 BFA262140:BFB262141 BOW262140:BOX262141 BYS262140:BYT262141 CIO262140:CIP262141 CSK262140:CSL262141 DCG262140:DCH262141 DMC262140:DMD262141 DVY262140:DVZ262141 EFU262140:EFV262141 EPQ262140:EPR262141 EZM262140:EZN262141 FJI262140:FJJ262141 FTE262140:FTF262141 GDA262140:GDB262141 GMW262140:GMX262141 GWS262140:GWT262141 HGO262140:HGP262141 HQK262140:HQL262141 IAG262140:IAH262141 IKC262140:IKD262141 ITY262140:ITZ262141 JDU262140:JDV262141 JNQ262140:JNR262141 JXM262140:JXN262141 KHI262140:KHJ262141 KRE262140:KRF262141 LBA262140:LBB262141 LKW262140:LKX262141 LUS262140:LUT262141 MEO262140:MEP262141 MOK262140:MOL262141 MYG262140:MYH262141 NIC262140:NID262141 NRY262140:NRZ262141 OBU262140:OBV262141 OLQ262140:OLR262141 OVM262140:OVN262141 PFI262140:PFJ262141 PPE262140:PPF262141 PZA262140:PZB262141 QIW262140:QIX262141 QSS262140:QST262141 RCO262140:RCP262141 RMK262140:RML262141 RWG262140:RWH262141 SGC262140:SGD262141 SPY262140:SPZ262141 SZU262140:SZV262141 TJQ262140:TJR262141 TTM262140:TTN262141 UDI262140:UDJ262141 UNE262140:UNF262141 UXA262140:UXB262141 VGW262140:VGX262141 VQS262140:VQT262141 WAO262140:WAP262141 WKK262140:WKL262141 WUG262140:WUH262141 K327676:L327677 HU327676:HV327677 RQ327676:RR327677 ABM327676:ABN327677 ALI327676:ALJ327677 AVE327676:AVF327677 BFA327676:BFB327677 BOW327676:BOX327677 BYS327676:BYT327677 CIO327676:CIP327677 CSK327676:CSL327677 DCG327676:DCH327677 DMC327676:DMD327677 DVY327676:DVZ327677 EFU327676:EFV327677 EPQ327676:EPR327677 EZM327676:EZN327677 FJI327676:FJJ327677 FTE327676:FTF327677 GDA327676:GDB327677 GMW327676:GMX327677 GWS327676:GWT327677 HGO327676:HGP327677 HQK327676:HQL327677 IAG327676:IAH327677 IKC327676:IKD327677 ITY327676:ITZ327677 JDU327676:JDV327677 JNQ327676:JNR327677 JXM327676:JXN327677 KHI327676:KHJ327677 KRE327676:KRF327677 LBA327676:LBB327677 LKW327676:LKX327677 LUS327676:LUT327677 MEO327676:MEP327677 MOK327676:MOL327677 MYG327676:MYH327677 NIC327676:NID327677 NRY327676:NRZ327677 OBU327676:OBV327677 OLQ327676:OLR327677 OVM327676:OVN327677 PFI327676:PFJ327677 PPE327676:PPF327677 PZA327676:PZB327677 QIW327676:QIX327677 QSS327676:QST327677 RCO327676:RCP327677 RMK327676:RML327677 RWG327676:RWH327677 SGC327676:SGD327677 SPY327676:SPZ327677 SZU327676:SZV327677 TJQ327676:TJR327677 TTM327676:TTN327677 UDI327676:UDJ327677 UNE327676:UNF327677 UXA327676:UXB327677 VGW327676:VGX327677 VQS327676:VQT327677 WAO327676:WAP327677 WKK327676:WKL327677 WUG327676:WUH327677 K393212:L393213 HU393212:HV393213 RQ393212:RR393213 ABM393212:ABN393213 ALI393212:ALJ393213 AVE393212:AVF393213 BFA393212:BFB393213 BOW393212:BOX393213 BYS393212:BYT393213 CIO393212:CIP393213 CSK393212:CSL393213 DCG393212:DCH393213 DMC393212:DMD393213 DVY393212:DVZ393213 EFU393212:EFV393213 EPQ393212:EPR393213 EZM393212:EZN393213 FJI393212:FJJ393213 FTE393212:FTF393213 GDA393212:GDB393213 GMW393212:GMX393213 GWS393212:GWT393213 HGO393212:HGP393213 HQK393212:HQL393213 IAG393212:IAH393213 IKC393212:IKD393213 ITY393212:ITZ393213 JDU393212:JDV393213 JNQ393212:JNR393213 JXM393212:JXN393213 KHI393212:KHJ393213 KRE393212:KRF393213 LBA393212:LBB393213 LKW393212:LKX393213 LUS393212:LUT393213 MEO393212:MEP393213 MOK393212:MOL393213 MYG393212:MYH393213 NIC393212:NID393213 NRY393212:NRZ393213 OBU393212:OBV393213 OLQ393212:OLR393213 OVM393212:OVN393213 PFI393212:PFJ393213 PPE393212:PPF393213 PZA393212:PZB393213 QIW393212:QIX393213 QSS393212:QST393213 RCO393212:RCP393213 RMK393212:RML393213 RWG393212:RWH393213 SGC393212:SGD393213 SPY393212:SPZ393213 SZU393212:SZV393213 TJQ393212:TJR393213 TTM393212:TTN393213 UDI393212:UDJ393213 UNE393212:UNF393213 UXA393212:UXB393213 VGW393212:VGX393213 VQS393212:VQT393213 WAO393212:WAP393213 WKK393212:WKL393213 WUG393212:WUH393213 K458748:L458749 HU458748:HV458749 RQ458748:RR458749 ABM458748:ABN458749 ALI458748:ALJ458749 AVE458748:AVF458749 BFA458748:BFB458749 BOW458748:BOX458749 BYS458748:BYT458749 CIO458748:CIP458749 CSK458748:CSL458749 DCG458748:DCH458749 DMC458748:DMD458749 DVY458748:DVZ458749 EFU458748:EFV458749 EPQ458748:EPR458749 EZM458748:EZN458749 FJI458748:FJJ458749 FTE458748:FTF458749 GDA458748:GDB458749 GMW458748:GMX458749 GWS458748:GWT458749 HGO458748:HGP458749 HQK458748:HQL458749 IAG458748:IAH458749 IKC458748:IKD458749 ITY458748:ITZ458749 JDU458748:JDV458749 JNQ458748:JNR458749 JXM458748:JXN458749 KHI458748:KHJ458749 KRE458748:KRF458749 LBA458748:LBB458749 LKW458748:LKX458749 LUS458748:LUT458749 MEO458748:MEP458749 MOK458748:MOL458749 MYG458748:MYH458749 NIC458748:NID458749 NRY458748:NRZ458749 OBU458748:OBV458749 OLQ458748:OLR458749 OVM458748:OVN458749 PFI458748:PFJ458749 PPE458748:PPF458749 PZA458748:PZB458749 QIW458748:QIX458749 QSS458748:QST458749 RCO458748:RCP458749 RMK458748:RML458749 RWG458748:RWH458749 SGC458748:SGD458749 SPY458748:SPZ458749 SZU458748:SZV458749 TJQ458748:TJR458749 TTM458748:TTN458749 UDI458748:UDJ458749 UNE458748:UNF458749 UXA458748:UXB458749 VGW458748:VGX458749 VQS458748:VQT458749 WAO458748:WAP458749 WKK458748:WKL458749 WUG458748:WUH458749 K524284:L524285 HU524284:HV524285 RQ524284:RR524285 ABM524284:ABN524285 ALI524284:ALJ524285 AVE524284:AVF524285 BFA524284:BFB524285 BOW524284:BOX524285 BYS524284:BYT524285 CIO524284:CIP524285 CSK524284:CSL524285 DCG524284:DCH524285 DMC524284:DMD524285 DVY524284:DVZ524285 EFU524284:EFV524285 EPQ524284:EPR524285 EZM524284:EZN524285 FJI524284:FJJ524285 FTE524284:FTF524285 GDA524284:GDB524285 GMW524284:GMX524285 GWS524284:GWT524285 HGO524284:HGP524285 HQK524284:HQL524285 IAG524284:IAH524285 IKC524284:IKD524285 ITY524284:ITZ524285 JDU524284:JDV524285 JNQ524284:JNR524285 JXM524284:JXN524285 KHI524284:KHJ524285 KRE524284:KRF524285 LBA524284:LBB524285 LKW524284:LKX524285 LUS524284:LUT524285 MEO524284:MEP524285 MOK524284:MOL524285 MYG524284:MYH524285 NIC524284:NID524285 NRY524284:NRZ524285 OBU524284:OBV524285 OLQ524284:OLR524285 OVM524284:OVN524285 PFI524284:PFJ524285 PPE524284:PPF524285 PZA524284:PZB524285 QIW524284:QIX524285 QSS524284:QST524285 RCO524284:RCP524285 RMK524284:RML524285 RWG524284:RWH524285 SGC524284:SGD524285 SPY524284:SPZ524285 SZU524284:SZV524285 TJQ524284:TJR524285 TTM524284:TTN524285 UDI524284:UDJ524285 UNE524284:UNF524285 UXA524284:UXB524285 VGW524284:VGX524285 VQS524284:VQT524285 WAO524284:WAP524285 WKK524284:WKL524285 WUG524284:WUH524285 K589820:L589821 HU589820:HV589821 RQ589820:RR589821 ABM589820:ABN589821 ALI589820:ALJ589821 AVE589820:AVF589821 BFA589820:BFB589821 BOW589820:BOX589821 BYS589820:BYT589821 CIO589820:CIP589821 CSK589820:CSL589821 DCG589820:DCH589821 DMC589820:DMD589821 DVY589820:DVZ589821 EFU589820:EFV589821 EPQ589820:EPR589821 EZM589820:EZN589821 FJI589820:FJJ589821 FTE589820:FTF589821 GDA589820:GDB589821 GMW589820:GMX589821 GWS589820:GWT589821 HGO589820:HGP589821 HQK589820:HQL589821 IAG589820:IAH589821 IKC589820:IKD589821 ITY589820:ITZ589821 JDU589820:JDV589821 JNQ589820:JNR589821 JXM589820:JXN589821 KHI589820:KHJ589821 KRE589820:KRF589821 LBA589820:LBB589821 LKW589820:LKX589821 LUS589820:LUT589821 MEO589820:MEP589821 MOK589820:MOL589821 MYG589820:MYH589821 NIC589820:NID589821 NRY589820:NRZ589821 OBU589820:OBV589821 OLQ589820:OLR589821 OVM589820:OVN589821 PFI589820:PFJ589821 PPE589820:PPF589821 PZA589820:PZB589821 QIW589820:QIX589821 QSS589820:QST589821 RCO589820:RCP589821 RMK589820:RML589821 RWG589820:RWH589821 SGC589820:SGD589821 SPY589820:SPZ589821 SZU589820:SZV589821 TJQ589820:TJR589821 TTM589820:TTN589821 UDI589820:UDJ589821 UNE589820:UNF589821 UXA589820:UXB589821 VGW589820:VGX589821 VQS589820:VQT589821 WAO589820:WAP589821 WKK589820:WKL589821 WUG589820:WUH589821 K655356:L655357 HU655356:HV655357 RQ655356:RR655357 ABM655356:ABN655357 ALI655356:ALJ655357 AVE655356:AVF655357 BFA655356:BFB655357 BOW655356:BOX655357 BYS655356:BYT655357 CIO655356:CIP655357 CSK655356:CSL655357 DCG655356:DCH655357 DMC655356:DMD655357 DVY655356:DVZ655357 EFU655356:EFV655357 EPQ655356:EPR655357 EZM655356:EZN655357 FJI655356:FJJ655357 FTE655356:FTF655357 GDA655356:GDB655357 GMW655356:GMX655357 GWS655356:GWT655357 HGO655356:HGP655357 HQK655356:HQL655357 IAG655356:IAH655357 IKC655356:IKD655357 ITY655356:ITZ655357 JDU655356:JDV655357 JNQ655356:JNR655357 JXM655356:JXN655357 KHI655356:KHJ655357 KRE655356:KRF655357 LBA655356:LBB655357 LKW655356:LKX655357 LUS655356:LUT655357 MEO655356:MEP655357 MOK655356:MOL655357 MYG655356:MYH655357 NIC655356:NID655357 NRY655356:NRZ655357 OBU655356:OBV655357 OLQ655356:OLR655357 OVM655356:OVN655357 PFI655356:PFJ655357 PPE655356:PPF655357 PZA655356:PZB655357 QIW655356:QIX655357 QSS655356:QST655357 RCO655356:RCP655357 RMK655356:RML655357 RWG655356:RWH655357 SGC655356:SGD655357 SPY655356:SPZ655357 SZU655356:SZV655357 TJQ655356:TJR655357 TTM655356:TTN655357 UDI655356:UDJ655357 UNE655356:UNF655357 UXA655356:UXB655357 VGW655356:VGX655357 VQS655356:VQT655357 WAO655356:WAP655357 WKK655356:WKL655357 WUG655356:WUH655357 K720892:L720893 HU720892:HV720893 RQ720892:RR720893 ABM720892:ABN720893 ALI720892:ALJ720893 AVE720892:AVF720893 BFA720892:BFB720893 BOW720892:BOX720893 BYS720892:BYT720893 CIO720892:CIP720893 CSK720892:CSL720893 DCG720892:DCH720893 DMC720892:DMD720893 DVY720892:DVZ720893 EFU720892:EFV720893 EPQ720892:EPR720893 EZM720892:EZN720893 FJI720892:FJJ720893 FTE720892:FTF720893 GDA720892:GDB720893 GMW720892:GMX720893 GWS720892:GWT720893 HGO720892:HGP720893 HQK720892:HQL720893 IAG720892:IAH720893 IKC720892:IKD720893 ITY720892:ITZ720893 JDU720892:JDV720893 JNQ720892:JNR720893 JXM720892:JXN720893 KHI720892:KHJ720893 KRE720892:KRF720893 LBA720892:LBB720893 LKW720892:LKX720893 LUS720892:LUT720893 MEO720892:MEP720893 MOK720892:MOL720893 MYG720892:MYH720893 NIC720892:NID720893 NRY720892:NRZ720893 OBU720892:OBV720893 OLQ720892:OLR720893 OVM720892:OVN720893 PFI720892:PFJ720893 PPE720892:PPF720893 PZA720892:PZB720893 QIW720892:QIX720893 QSS720892:QST720893 RCO720892:RCP720893 RMK720892:RML720893 RWG720892:RWH720893 SGC720892:SGD720893 SPY720892:SPZ720893 SZU720892:SZV720893 TJQ720892:TJR720893 TTM720892:TTN720893 UDI720892:UDJ720893 UNE720892:UNF720893 UXA720892:UXB720893 VGW720892:VGX720893 VQS720892:VQT720893 WAO720892:WAP720893 WKK720892:WKL720893 WUG720892:WUH720893 K786428:L786429 HU786428:HV786429 RQ786428:RR786429 ABM786428:ABN786429 ALI786428:ALJ786429 AVE786428:AVF786429 BFA786428:BFB786429 BOW786428:BOX786429 BYS786428:BYT786429 CIO786428:CIP786429 CSK786428:CSL786429 DCG786428:DCH786429 DMC786428:DMD786429 DVY786428:DVZ786429 EFU786428:EFV786429 EPQ786428:EPR786429 EZM786428:EZN786429 FJI786428:FJJ786429 FTE786428:FTF786429 GDA786428:GDB786429 GMW786428:GMX786429 GWS786428:GWT786429 HGO786428:HGP786429 HQK786428:HQL786429 IAG786428:IAH786429 IKC786428:IKD786429 ITY786428:ITZ786429 JDU786428:JDV786429 JNQ786428:JNR786429 JXM786428:JXN786429 KHI786428:KHJ786429 KRE786428:KRF786429 LBA786428:LBB786429 LKW786428:LKX786429 LUS786428:LUT786429 MEO786428:MEP786429 MOK786428:MOL786429 MYG786428:MYH786429 NIC786428:NID786429 NRY786428:NRZ786429 OBU786428:OBV786429 OLQ786428:OLR786429 OVM786428:OVN786429 PFI786428:PFJ786429 PPE786428:PPF786429 PZA786428:PZB786429 QIW786428:QIX786429 QSS786428:QST786429 RCO786428:RCP786429 RMK786428:RML786429 RWG786428:RWH786429 SGC786428:SGD786429 SPY786428:SPZ786429 SZU786428:SZV786429 TJQ786428:TJR786429 TTM786428:TTN786429 UDI786428:UDJ786429 UNE786428:UNF786429 UXA786428:UXB786429 VGW786428:VGX786429 VQS786428:VQT786429 WAO786428:WAP786429 WKK786428:WKL786429 WUG786428:WUH786429 K851964:L851965 HU851964:HV851965 RQ851964:RR851965 ABM851964:ABN851965 ALI851964:ALJ851965 AVE851964:AVF851965 BFA851964:BFB851965 BOW851964:BOX851965 BYS851964:BYT851965 CIO851964:CIP851965 CSK851964:CSL851965 DCG851964:DCH851965 DMC851964:DMD851965 DVY851964:DVZ851965 EFU851964:EFV851965 EPQ851964:EPR851965 EZM851964:EZN851965 FJI851964:FJJ851965 FTE851964:FTF851965 GDA851964:GDB851965 GMW851964:GMX851965 GWS851964:GWT851965 HGO851964:HGP851965 HQK851964:HQL851965 IAG851964:IAH851965 IKC851964:IKD851965 ITY851964:ITZ851965 JDU851964:JDV851965 JNQ851964:JNR851965 JXM851964:JXN851965 KHI851964:KHJ851965 KRE851964:KRF851965 LBA851964:LBB851965 LKW851964:LKX851965 LUS851964:LUT851965 MEO851964:MEP851965 MOK851964:MOL851965 MYG851964:MYH851965 NIC851964:NID851965 NRY851964:NRZ851965 OBU851964:OBV851965 OLQ851964:OLR851965 OVM851964:OVN851965 PFI851964:PFJ851965 PPE851964:PPF851965 PZA851964:PZB851965 QIW851964:QIX851965 QSS851964:QST851965 RCO851964:RCP851965 RMK851964:RML851965 RWG851964:RWH851965 SGC851964:SGD851965 SPY851964:SPZ851965 SZU851964:SZV851965 TJQ851964:TJR851965 TTM851964:TTN851965 UDI851964:UDJ851965 UNE851964:UNF851965 UXA851964:UXB851965 VGW851964:VGX851965 VQS851964:VQT851965 WAO851964:WAP851965 WKK851964:WKL851965 WUG851964:WUH851965 K917500:L917501 HU917500:HV917501 RQ917500:RR917501 ABM917500:ABN917501 ALI917500:ALJ917501 AVE917500:AVF917501 BFA917500:BFB917501 BOW917500:BOX917501 BYS917500:BYT917501 CIO917500:CIP917501 CSK917500:CSL917501 DCG917500:DCH917501 DMC917500:DMD917501 DVY917500:DVZ917501 EFU917500:EFV917501 EPQ917500:EPR917501 EZM917500:EZN917501 FJI917500:FJJ917501 FTE917500:FTF917501 GDA917500:GDB917501 GMW917500:GMX917501 GWS917500:GWT917501 HGO917500:HGP917501 HQK917500:HQL917501 IAG917500:IAH917501 IKC917500:IKD917501 ITY917500:ITZ917501 JDU917500:JDV917501 JNQ917500:JNR917501 JXM917500:JXN917501 KHI917500:KHJ917501 KRE917500:KRF917501 LBA917500:LBB917501 LKW917500:LKX917501 LUS917500:LUT917501 MEO917500:MEP917501 MOK917500:MOL917501 MYG917500:MYH917501 NIC917500:NID917501 NRY917500:NRZ917501 OBU917500:OBV917501 OLQ917500:OLR917501 OVM917500:OVN917501 PFI917500:PFJ917501 PPE917500:PPF917501 PZA917500:PZB917501 QIW917500:QIX917501 QSS917500:QST917501 RCO917500:RCP917501 RMK917500:RML917501 RWG917500:RWH917501 SGC917500:SGD917501 SPY917500:SPZ917501 SZU917500:SZV917501 TJQ917500:TJR917501 TTM917500:TTN917501 UDI917500:UDJ917501 UNE917500:UNF917501 UXA917500:UXB917501 VGW917500:VGX917501 VQS917500:VQT917501 WAO917500:WAP917501 WKK917500:WKL917501 WUG917500:WUH917501 K983036:L983037 HU983036:HV983037 RQ983036:RR983037 ABM983036:ABN983037 ALI983036:ALJ983037 AVE983036:AVF983037 BFA983036:BFB983037 BOW983036:BOX983037 BYS983036:BYT983037 CIO983036:CIP983037 CSK983036:CSL983037 DCG983036:DCH983037 DMC983036:DMD983037 DVY983036:DVZ983037 EFU983036:EFV983037 EPQ983036:EPR983037 EZM983036:EZN983037 FJI983036:FJJ983037 FTE983036:FTF983037 GDA983036:GDB983037 GMW983036:GMX983037 GWS983036:GWT983037 HGO983036:HGP983037 HQK983036:HQL983037 IAG983036:IAH983037 IKC983036:IKD983037 ITY983036:ITZ983037 JDU983036:JDV983037 JNQ983036:JNR983037 JXM983036:JXN983037 KHI983036:KHJ983037 KRE983036:KRF983037 LBA983036:LBB983037 LKW983036:LKX983037 LUS983036:LUT983037 MEO983036:MEP983037 MOK983036:MOL983037 MYG983036:MYH983037 NIC983036:NID983037 NRY983036:NRZ983037 OBU983036:OBV983037 OLQ983036:OLR983037 OVM983036:OVN983037 PFI983036:PFJ983037 PPE983036:PPF983037 PZA983036:PZB983037 QIW983036:QIX983037 QSS983036:QST983037 RCO983036:RCP983037 RMK983036:RML983037 RWG983036:RWH983037 SGC983036:SGD983037 SPY983036:SPZ983037 SZU983036:SZV983037 TJQ983036:TJR983037 TTM983036:TTN983037 UDI983036:UDJ983037 UNE983036:UNF983037 UXA983036:UXB983037 VGW983036:VGX983037 VQS983036:VQT983037 WAO983036:WAP983037 WKK983036:WKL983037 WUG983036:WUH983037 J65529 HT65529 RP65529 ABL65529 ALH65529 AVD65529 BEZ65529 BOV65529 BYR65529 CIN65529 CSJ65529 DCF65529 DMB65529 DVX65529 EFT65529 EPP65529 EZL65529 FJH65529 FTD65529 GCZ65529 GMV65529 GWR65529 HGN65529 HQJ65529 IAF65529 IKB65529 ITX65529 JDT65529 JNP65529 JXL65529 KHH65529 KRD65529 LAZ65529 LKV65529 LUR65529 MEN65529 MOJ65529 MYF65529 NIB65529 NRX65529 OBT65529 OLP65529 OVL65529 PFH65529 PPD65529 PYZ65529 QIV65529 QSR65529 RCN65529 RMJ65529 RWF65529 SGB65529 SPX65529 SZT65529 TJP65529 TTL65529 UDH65529 UND65529 UWZ65529 VGV65529 VQR65529 WAN65529 WKJ65529 WUF65529 J131065 HT131065 RP131065 ABL131065 ALH131065 AVD131065 BEZ131065 BOV131065 BYR131065 CIN131065 CSJ131065 DCF131065 DMB131065 DVX131065 EFT131065 EPP131065 EZL131065 FJH131065 FTD131065 GCZ131065 GMV131065 GWR131065 HGN131065 HQJ131065 IAF131065 IKB131065 ITX131065 JDT131065 JNP131065 JXL131065 KHH131065 KRD131065 LAZ131065 LKV131065 LUR131065 MEN131065 MOJ131065 MYF131065 NIB131065 NRX131065 OBT131065 OLP131065 OVL131065 PFH131065 PPD131065 PYZ131065 QIV131065 QSR131065 RCN131065 RMJ131065 RWF131065 SGB131065 SPX131065 SZT131065 TJP131065 TTL131065 UDH131065 UND131065 UWZ131065 VGV131065 VQR131065 WAN131065 WKJ131065 WUF131065 J196601 HT196601 RP196601 ABL196601 ALH196601 AVD196601 BEZ196601 BOV196601 BYR196601 CIN196601 CSJ196601 DCF196601 DMB196601 DVX196601 EFT196601 EPP196601 EZL196601 FJH196601 FTD196601 GCZ196601 GMV196601 GWR196601 HGN196601 HQJ196601 IAF196601 IKB196601 ITX196601 JDT196601 JNP196601 JXL196601 KHH196601 KRD196601 LAZ196601 LKV196601 LUR196601 MEN196601 MOJ196601 MYF196601 NIB196601 NRX196601 OBT196601 OLP196601 OVL196601 PFH196601 PPD196601 PYZ196601 QIV196601 QSR196601 RCN196601 RMJ196601 RWF196601 SGB196601 SPX196601 SZT196601 TJP196601 TTL196601 UDH196601 UND196601 UWZ196601 VGV196601 VQR196601 WAN196601 WKJ196601 WUF196601 J262137 HT262137 RP262137 ABL262137 ALH262137 AVD262137 BEZ262137 BOV262137 BYR262137 CIN262137 CSJ262137 DCF262137 DMB262137 DVX262137 EFT262137 EPP262137 EZL262137 FJH262137 FTD262137 GCZ262137 GMV262137 GWR262137 HGN262137 HQJ262137 IAF262137 IKB262137 ITX262137 JDT262137 JNP262137 JXL262137 KHH262137 KRD262137 LAZ262137 LKV262137 LUR262137 MEN262137 MOJ262137 MYF262137 NIB262137 NRX262137 OBT262137 OLP262137 OVL262137 PFH262137 PPD262137 PYZ262137 QIV262137 QSR262137 RCN262137 RMJ262137 RWF262137 SGB262137 SPX262137 SZT262137 TJP262137 TTL262137 UDH262137 UND262137 UWZ262137 VGV262137 VQR262137 WAN262137 WKJ262137 WUF262137 J327673 HT327673 RP327673 ABL327673 ALH327673 AVD327673 BEZ327673 BOV327673 BYR327673 CIN327673 CSJ327673 DCF327673 DMB327673 DVX327673 EFT327673 EPP327673 EZL327673 FJH327673 FTD327673 GCZ327673 GMV327673 GWR327673 HGN327673 HQJ327673 IAF327673 IKB327673 ITX327673 JDT327673 JNP327673 JXL327673 KHH327673 KRD327673 LAZ327673 LKV327673 LUR327673 MEN327673 MOJ327673 MYF327673 NIB327673 NRX327673 OBT327673 OLP327673 OVL327673 PFH327673 PPD327673 PYZ327673 QIV327673 QSR327673 RCN327673 RMJ327673 RWF327673 SGB327673 SPX327673 SZT327673 TJP327673 TTL327673 UDH327673 UND327673 UWZ327673 VGV327673 VQR327673 WAN327673 WKJ327673 WUF327673 J393209 HT393209 RP393209 ABL393209 ALH393209 AVD393209 BEZ393209 BOV393209 BYR393209 CIN393209 CSJ393209 DCF393209 DMB393209 DVX393209 EFT393209 EPP393209 EZL393209 FJH393209 FTD393209 GCZ393209 GMV393209 GWR393209 HGN393209 HQJ393209 IAF393209 IKB393209 ITX393209 JDT393209 JNP393209 JXL393209 KHH393209 KRD393209 LAZ393209 LKV393209 LUR393209 MEN393209 MOJ393209 MYF393209 NIB393209 NRX393209 OBT393209 OLP393209 OVL393209 PFH393209 PPD393209 PYZ393209 QIV393209 QSR393209 RCN393209 RMJ393209 RWF393209 SGB393209 SPX393209 SZT393209 TJP393209 TTL393209 UDH393209 UND393209 UWZ393209 VGV393209 VQR393209 WAN393209 WKJ393209 WUF393209 J458745 HT458745 RP458745 ABL458745 ALH458745 AVD458745 BEZ458745 BOV458745 BYR458745 CIN458745 CSJ458745 DCF458745 DMB458745 DVX458745 EFT458745 EPP458745 EZL458745 FJH458745 FTD458745 GCZ458745 GMV458745 GWR458745 HGN458745 HQJ458745 IAF458745 IKB458745 ITX458745 JDT458745 JNP458745 JXL458745 KHH458745 KRD458745 LAZ458745 LKV458745 LUR458745 MEN458745 MOJ458745 MYF458745 NIB458745 NRX458745 OBT458745 OLP458745 OVL458745 PFH458745 PPD458745 PYZ458745 QIV458745 QSR458745 RCN458745 RMJ458745 RWF458745 SGB458745 SPX458745 SZT458745 TJP458745 TTL458745 UDH458745 UND458745 UWZ458745 VGV458745 VQR458745 WAN458745 WKJ458745 WUF458745 J524281 HT524281 RP524281 ABL524281 ALH524281 AVD524281 BEZ524281 BOV524281 BYR524281 CIN524281 CSJ524281 DCF524281 DMB524281 DVX524281 EFT524281 EPP524281 EZL524281 FJH524281 FTD524281 GCZ524281 GMV524281 GWR524281 HGN524281 HQJ524281 IAF524281 IKB524281 ITX524281 JDT524281 JNP524281 JXL524281 KHH524281 KRD524281 LAZ524281 LKV524281 LUR524281 MEN524281 MOJ524281 MYF524281 NIB524281 NRX524281 OBT524281 OLP524281 OVL524281 PFH524281 PPD524281 PYZ524281 QIV524281 QSR524281 RCN524281 RMJ524281 RWF524281 SGB524281 SPX524281 SZT524281 TJP524281 TTL524281 UDH524281 UND524281 UWZ524281 VGV524281 VQR524281 WAN524281 WKJ524281 WUF524281 J589817 HT589817 RP589817 ABL589817 ALH589817 AVD589817 BEZ589817 BOV589817 BYR589817 CIN589817 CSJ589817 DCF589817 DMB589817 DVX589817 EFT589817 EPP589817 EZL589817 FJH589817 FTD589817 GCZ589817 GMV589817 GWR589817 HGN589817 HQJ589817 IAF589817 IKB589817 ITX589817 JDT589817 JNP589817 JXL589817 KHH589817 KRD589817 LAZ589817 LKV589817 LUR589817 MEN589817 MOJ589817 MYF589817 NIB589817 NRX589817 OBT589817 OLP589817 OVL589817 PFH589817 PPD589817 PYZ589817 QIV589817 QSR589817 RCN589817 RMJ589817 RWF589817 SGB589817 SPX589817 SZT589817 TJP589817 TTL589817 UDH589817 UND589817 UWZ589817 VGV589817 VQR589817 WAN589817 WKJ589817 WUF589817 J655353 HT655353 RP655353 ABL655353 ALH655353 AVD655353 BEZ655353 BOV655353 BYR655353 CIN655353 CSJ655353 DCF655353 DMB655353 DVX655353 EFT655353 EPP655353 EZL655353 FJH655353 FTD655353 GCZ655353 GMV655353 GWR655353 HGN655353 HQJ655353 IAF655353 IKB655353 ITX655353 JDT655353 JNP655353 JXL655353 KHH655353 KRD655353 LAZ655353 LKV655353 LUR655353 MEN655353 MOJ655353 MYF655353 NIB655353 NRX655353 OBT655353 OLP655353 OVL655353 PFH655353 PPD655353 PYZ655353 QIV655353 QSR655353 RCN655353 RMJ655353 RWF655353 SGB655353 SPX655353 SZT655353 TJP655353 TTL655353 UDH655353 UND655353 UWZ655353 VGV655353 VQR655353 WAN655353 WKJ655353 WUF655353 J720889 HT720889 RP720889 ABL720889 ALH720889 AVD720889 BEZ720889 BOV720889 BYR720889 CIN720889 CSJ720889 DCF720889 DMB720889 DVX720889 EFT720889 EPP720889 EZL720889 FJH720889 FTD720889 GCZ720889 GMV720889 GWR720889 HGN720889 HQJ720889 IAF720889 IKB720889 ITX720889 JDT720889 JNP720889 JXL720889 KHH720889 KRD720889 LAZ720889 LKV720889 LUR720889 MEN720889 MOJ720889 MYF720889 NIB720889 NRX720889 OBT720889 OLP720889 OVL720889 PFH720889 PPD720889 PYZ720889 QIV720889 QSR720889 RCN720889 RMJ720889 RWF720889 SGB720889 SPX720889 SZT720889 TJP720889 TTL720889 UDH720889 UND720889 UWZ720889 VGV720889 VQR720889 WAN720889 WKJ720889 WUF720889 J786425 HT786425 RP786425 ABL786425 ALH786425 AVD786425 BEZ786425 BOV786425 BYR786425 CIN786425 CSJ786425 DCF786425 DMB786425 DVX786425 EFT786425 EPP786425 EZL786425 FJH786425 FTD786425 GCZ786425 GMV786425 GWR786425 HGN786425 HQJ786425 IAF786425 IKB786425 ITX786425 JDT786425 JNP786425 JXL786425 KHH786425 KRD786425 LAZ786425 LKV786425 LUR786425 MEN786425 MOJ786425 MYF786425 NIB786425 NRX786425 OBT786425 OLP786425 OVL786425 PFH786425 PPD786425 PYZ786425 QIV786425 QSR786425 RCN786425 RMJ786425 RWF786425 SGB786425 SPX786425 SZT786425 TJP786425 TTL786425 UDH786425 UND786425 UWZ786425 VGV786425 VQR786425 WAN786425 WKJ786425 WUF786425 J851961 HT851961 RP851961 ABL851961 ALH851961 AVD851961 BEZ851961 BOV851961 BYR851961 CIN851961 CSJ851961 DCF851961 DMB851961 DVX851961 EFT851961 EPP851961 EZL851961 FJH851961 FTD851961 GCZ851961 GMV851961 GWR851961 HGN851961 HQJ851961 IAF851961 IKB851961 ITX851961 JDT851961 JNP851961 JXL851961 KHH851961 KRD851961 LAZ851961 LKV851961 LUR851961 MEN851961 MOJ851961 MYF851961 NIB851961 NRX851961 OBT851961 OLP851961 OVL851961 PFH851961 PPD851961 PYZ851961 QIV851961 QSR851961 RCN851961 RMJ851961 RWF851961 SGB851961 SPX851961 SZT851961 TJP851961 TTL851961 UDH851961 UND851961 UWZ851961 VGV851961 VQR851961 WAN851961 WKJ851961 WUF851961 J917497 HT917497 RP917497 ABL917497 ALH917497 AVD917497 BEZ917497 BOV917497 BYR917497 CIN917497 CSJ917497 DCF917497 DMB917497 DVX917497 EFT917497 EPP917497 EZL917497 FJH917497 FTD917497 GCZ917497 GMV917497 GWR917497 HGN917497 HQJ917497 IAF917497 IKB917497 ITX917497 JDT917497 JNP917497 JXL917497 KHH917497 KRD917497 LAZ917497 LKV917497 LUR917497 MEN917497 MOJ917497 MYF917497 NIB917497 NRX917497 OBT917497 OLP917497 OVL917497 PFH917497 PPD917497 PYZ917497 QIV917497 QSR917497 RCN917497 RMJ917497 RWF917497 SGB917497 SPX917497 SZT917497 TJP917497 TTL917497 UDH917497 UND917497 UWZ917497 VGV917497 VQR917497 WAN917497 WKJ917497 WUF917497 J983033 HT983033 RP983033 ABL983033 ALH983033 AVD983033 BEZ983033 BOV983033 BYR983033 CIN983033 CSJ983033 DCF983033 DMB983033 DVX983033 EFT983033 EPP983033 EZL983033 FJH983033 FTD983033 GCZ983033 GMV983033 GWR983033 HGN983033 HQJ983033 IAF983033 IKB983033 ITX983033 JDT983033 JNP983033 JXL983033 KHH983033 KRD983033 LAZ983033 LKV983033 LUR983033 MEN983033 MOJ983033 MYF983033 NIB983033 NRX983033 OBT983033 OLP983033 OVL983033 PFH983033 PPD983033 PYZ983033 QIV983033 QSR983033 RCN983033 RMJ983033 RWF983033 SGB983033 SPX983033 SZT983033 TJP983033 TTL983033 UDH983033 UND983033 UWZ983033 VGV983033 VQR983033 WAN983033 WKJ983033 WUF983033 M65529:M65533 HW65529:HW65533 RS65529:RS65533 ABO65529:ABO65533 ALK65529:ALK65533 AVG65529:AVG65533 BFC65529:BFC65533 BOY65529:BOY65533 BYU65529:BYU65533 CIQ65529:CIQ65533 CSM65529:CSM65533 DCI65529:DCI65533 DME65529:DME65533 DWA65529:DWA65533 EFW65529:EFW65533 EPS65529:EPS65533 EZO65529:EZO65533 FJK65529:FJK65533 FTG65529:FTG65533 GDC65529:GDC65533 GMY65529:GMY65533 GWU65529:GWU65533 HGQ65529:HGQ65533 HQM65529:HQM65533 IAI65529:IAI65533 IKE65529:IKE65533 IUA65529:IUA65533 JDW65529:JDW65533 JNS65529:JNS65533 JXO65529:JXO65533 KHK65529:KHK65533 KRG65529:KRG65533 LBC65529:LBC65533 LKY65529:LKY65533 LUU65529:LUU65533 MEQ65529:MEQ65533 MOM65529:MOM65533 MYI65529:MYI65533 NIE65529:NIE65533 NSA65529:NSA65533 OBW65529:OBW65533 OLS65529:OLS65533 OVO65529:OVO65533 PFK65529:PFK65533 PPG65529:PPG65533 PZC65529:PZC65533 QIY65529:QIY65533 QSU65529:QSU65533 RCQ65529:RCQ65533 RMM65529:RMM65533 RWI65529:RWI65533 SGE65529:SGE65533 SQA65529:SQA65533 SZW65529:SZW65533 TJS65529:TJS65533 TTO65529:TTO65533 UDK65529:UDK65533 UNG65529:UNG65533 UXC65529:UXC65533 VGY65529:VGY65533 VQU65529:VQU65533 WAQ65529:WAQ65533 WKM65529:WKM65533 WUI65529:WUI65533 M131065:M131069 HW131065:HW131069 RS131065:RS131069 ABO131065:ABO131069 ALK131065:ALK131069 AVG131065:AVG131069 BFC131065:BFC131069 BOY131065:BOY131069 BYU131065:BYU131069 CIQ131065:CIQ131069 CSM131065:CSM131069 DCI131065:DCI131069 DME131065:DME131069 DWA131065:DWA131069 EFW131065:EFW131069 EPS131065:EPS131069 EZO131065:EZO131069 FJK131065:FJK131069 FTG131065:FTG131069 GDC131065:GDC131069 GMY131065:GMY131069 GWU131065:GWU131069 HGQ131065:HGQ131069 HQM131065:HQM131069 IAI131065:IAI131069 IKE131065:IKE131069 IUA131065:IUA131069 JDW131065:JDW131069 JNS131065:JNS131069 JXO131065:JXO131069 KHK131065:KHK131069 KRG131065:KRG131069 LBC131065:LBC131069 LKY131065:LKY131069 LUU131065:LUU131069 MEQ131065:MEQ131069 MOM131065:MOM131069 MYI131065:MYI131069 NIE131065:NIE131069 NSA131065:NSA131069 OBW131065:OBW131069 OLS131065:OLS131069 OVO131065:OVO131069 PFK131065:PFK131069 PPG131065:PPG131069 PZC131065:PZC131069 QIY131065:QIY131069 QSU131065:QSU131069 RCQ131065:RCQ131069 RMM131065:RMM131069 RWI131065:RWI131069 SGE131065:SGE131069 SQA131065:SQA131069 SZW131065:SZW131069 TJS131065:TJS131069 TTO131065:TTO131069 UDK131065:UDK131069 UNG131065:UNG131069 UXC131065:UXC131069 VGY131065:VGY131069 VQU131065:VQU131069 WAQ131065:WAQ131069 WKM131065:WKM131069 WUI131065:WUI131069 M196601:M196605 HW196601:HW196605 RS196601:RS196605 ABO196601:ABO196605 ALK196601:ALK196605 AVG196601:AVG196605 BFC196601:BFC196605 BOY196601:BOY196605 BYU196601:BYU196605 CIQ196601:CIQ196605 CSM196601:CSM196605 DCI196601:DCI196605 DME196601:DME196605 DWA196601:DWA196605 EFW196601:EFW196605 EPS196601:EPS196605 EZO196601:EZO196605 FJK196601:FJK196605 FTG196601:FTG196605 GDC196601:GDC196605 GMY196601:GMY196605 GWU196601:GWU196605 HGQ196601:HGQ196605 HQM196601:HQM196605 IAI196601:IAI196605 IKE196601:IKE196605 IUA196601:IUA196605 JDW196601:JDW196605 JNS196601:JNS196605 JXO196601:JXO196605 KHK196601:KHK196605 KRG196601:KRG196605 LBC196601:LBC196605 LKY196601:LKY196605 LUU196601:LUU196605 MEQ196601:MEQ196605 MOM196601:MOM196605 MYI196601:MYI196605 NIE196601:NIE196605 NSA196601:NSA196605 OBW196601:OBW196605 OLS196601:OLS196605 OVO196601:OVO196605 PFK196601:PFK196605 PPG196601:PPG196605 PZC196601:PZC196605 QIY196601:QIY196605 QSU196601:QSU196605 RCQ196601:RCQ196605 RMM196601:RMM196605 RWI196601:RWI196605 SGE196601:SGE196605 SQA196601:SQA196605 SZW196601:SZW196605 TJS196601:TJS196605 TTO196601:TTO196605 UDK196601:UDK196605 UNG196601:UNG196605 UXC196601:UXC196605 VGY196601:VGY196605 VQU196601:VQU196605 WAQ196601:WAQ196605 WKM196601:WKM196605 WUI196601:WUI196605 M262137:M262141 HW262137:HW262141 RS262137:RS262141 ABO262137:ABO262141 ALK262137:ALK262141 AVG262137:AVG262141 BFC262137:BFC262141 BOY262137:BOY262141 BYU262137:BYU262141 CIQ262137:CIQ262141 CSM262137:CSM262141 DCI262137:DCI262141 DME262137:DME262141 DWA262137:DWA262141 EFW262137:EFW262141 EPS262137:EPS262141 EZO262137:EZO262141 FJK262137:FJK262141 FTG262137:FTG262141 GDC262137:GDC262141 GMY262137:GMY262141 GWU262137:GWU262141 HGQ262137:HGQ262141 HQM262137:HQM262141 IAI262137:IAI262141 IKE262137:IKE262141 IUA262137:IUA262141 JDW262137:JDW262141 JNS262137:JNS262141 JXO262137:JXO262141 KHK262137:KHK262141 KRG262137:KRG262141 LBC262137:LBC262141 LKY262137:LKY262141 LUU262137:LUU262141 MEQ262137:MEQ262141 MOM262137:MOM262141 MYI262137:MYI262141 NIE262137:NIE262141 NSA262137:NSA262141 OBW262137:OBW262141 OLS262137:OLS262141 OVO262137:OVO262141 PFK262137:PFK262141 PPG262137:PPG262141 PZC262137:PZC262141 QIY262137:QIY262141 QSU262137:QSU262141 RCQ262137:RCQ262141 RMM262137:RMM262141 RWI262137:RWI262141 SGE262137:SGE262141 SQA262137:SQA262141 SZW262137:SZW262141 TJS262137:TJS262141 TTO262137:TTO262141 UDK262137:UDK262141 UNG262137:UNG262141 UXC262137:UXC262141 VGY262137:VGY262141 VQU262137:VQU262141 WAQ262137:WAQ262141 WKM262137:WKM262141 WUI262137:WUI262141 M327673:M327677 HW327673:HW327677 RS327673:RS327677 ABO327673:ABO327677 ALK327673:ALK327677 AVG327673:AVG327677 BFC327673:BFC327677 BOY327673:BOY327677 BYU327673:BYU327677 CIQ327673:CIQ327677 CSM327673:CSM327677 DCI327673:DCI327677 DME327673:DME327677 DWA327673:DWA327677 EFW327673:EFW327677 EPS327673:EPS327677 EZO327673:EZO327677 FJK327673:FJK327677 FTG327673:FTG327677 GDC327673:GDC327677 GMY327673:GMY327677 GWU327673:GWU327677 HGQ327673:HGQ327677 HQM327673:HQM327677 IAI327673:IAI327677 IKE327673:IKE327677 IUA327673:IUA327677 JDW327673:JDW327677 JNS327673:JNS327677 JXO327673:JXO327677 KHK327673:KHK327677 KRG327673:KRG327677 LBC327673:LBC327677 LKY327673:LKY327677 LUU327673:LUU327677 MEQ327673:MEQ327677 MOM327673:MOM327677 MYI327673:MYI327677 NIE327673:NIE327677 NSA327673:NSA327677 OBW327673:OBW327677 OLS327673:OLS327677 OVO327673:OVO327677 PFK327673:PFK327677 PPG327673:PPG327677 PZC327673:PZC327677 QIY327673:QIY327677 QSU327673:QSU327677 RCQ327673:RCQ327677 RMM327673:RMM327677 RWI327673:RWI327677 SGE327673:SGE327677 SQA327673:SQA327677 SZW327673:SZW327677 TJS327673:TJS327677 TTO327673:TTO327677 UDK327673:UDK327677 UNG327673:UNG327677 UXC327673:UXC327677 VGY327673:VGY327677 VQU327673:VQU327677 WAQ327673:WAQ327677 WKM327673:WKM327677 WUI327673:WUI327677 M393209:M393213 HW393209:HW393213 RS393209:RS393213 ABO393209:ABO393213 ALK393209:ALK393213 AVG393209:AVG393213 BFC393209:BFC393213 BOY393209:BOY393213 BYU393209:BYU393213 CIQ393209:CIQ393213 CSM393209:CSM393213 DCI393209:DCI393213 DME393209:DME393213 DWA393209:DWA393213 EFW393209:EFW393213 EPS393209:EPS393213 EZO393209:EZO393213 FJK393209:FJK393213 FTG393209:FTG393213 GDC393209:GDC393213 GMY393209:GMY393213 GWU393209:GWU393213 HGQ393209:HGQ393213 HQM393209:HQM393213 IAI393209:IAI393213 IKE393209:IKE393213 IUA393209:IUA393213 JDW393209:JDW393213 JNS393209:JNS393213 JXO393209:JXO393213 KHK393209:KHK393213 KRG393209:KRG393213 LBC393209:LBC393213 LKY393209:LKY393213 LUU393209:LUU393213 MEQ393209:MEQ393213 MOM393209:MOM393213 MYI393209:MYI393213 NIE393209:NIE393213 NSA393209:NSA393213 OBW393209:OBW393213 OLS393209:OLS393213 OVO393209:OVO393213 PFK393209:PFK393213 PPG393209:PPG393213 PZC393209:PZC393213 QIY393209:QIY393213 QSU393209:QSU393213 RCQ393209:RCQ393213 RMM393209:RMM393213 RWI393209:RWI393213 SGE393209:SGE393213 SQA393209:SQA393213 SZW393209:SZW393213 TJS393209:TJS393213 TTO393209:TTO393213 UDK393209:UDK393213 UNG393209:UNG393213 UXC393209:UXC393213 VGY393209:VGY393213 VQU393209:VQU393213 WAQ393209:WAQ393213 WKM393209:WKM393213 WUI393209:WUI393213 M458745:M458749 HW458745:HW458749 RS458745:RS458749 ABO458745:ABO458749 ALK458745:ALK458749 AVG458745:AVG458749 BFC458745:BFC458749 BOY458745:BOY458749 BYU458745:BYU458749 CIQ458745:CIQ458749 CSM458745:CSM458749 DCI458745:DCI458749 DME458745:DME458749 DWA458745:DWA458749 EFW458745:EFW458749 EPS458745:EPS458749 EZO458745:EZO458749 FJK458745:FJK458749 FTG458745:FTG458749 GDC458745:GDC458749 GMY458745:GMY458749 GWU458745:GWU458749 HGQ458745:HGQ458749 HQM458745:HQM458749 IAI458745:IAI458749 IKE458745:IKE458749 IUA458745:IUA458749 JDW458745:JDW458749 JNS458745:JNS458749 JXO458745:JXO458749 KHK458745:KHK458749 KRG458745:KRG458749 LBC458745:LBC458749 LKY458745:LKY458749 LUU458745:LUU458749 MEQ458745:MEQ458749 MOM458745:MOM458749 MYI458745:MYI458749 NIE458745:NIE458749 NSA458745:NSA458749 OBW458745:OBW458749 OLS458745:OLS458749 OVO458745:OVO458749 PFK458745:PFK458749 PPG458745:PPG458749 PZC458745:PZC458749 QIY458745:QIY458749 QSU458745:QSU458749 RCQ458745:RCQ458749 RMM458745:RMM458749 RWI458745:RWI458749 SGE458745:SGE458749 SQA458745:SQA458749 SZW458745:SZW458749 TJS458745:TJS458749 TTO458745:TTO458749 UDK458745:UDK458749 UNG458745:UNG458749 UXC458745:UXC458749 VGY458745:VGY458749 VQU458745:VQU458749 WAQ458745:WAQ458749 WKM458745:WKM458749 WUI458745:WUI458749 M524281:M524285 HW524281:HW524285 RS524281:RS524285 ABO524281:ABO524285 ALK524281:ALK524285 AVG524281:AVG524285 BFC524281:BFC524285 BOY524281:BOY524285 BYU524281:BYU524285 CIQ524281:CIQ524285 CSM524281:CSM524285 DCI524281:DCI524285 DME524281:DME524285 DWA524281:DWA524285 EFW524281:EFW524285 EPS524281:EPS524285 EZO524281:EZO524285 FJK524281:FJK524285 FTG524281:FTG524285 GDC524281:GDC524285 GMY524281:GMY524285 GWU524281:GWU524285 HGQ524281:HGQ524285 HQM524281:HQM524285 IAI524281:IAI524285 IKE524281:IKE524285 IUA524281:IUA524285 JDW524281:JDW524285 JNS524281:JNS524285 JXO524281:JXO524285 KHK524281:KHK524285 KRG524281:KRG524285 LBC524281:LBC524285 LKY524281:LKY524285 LUU524281:LUU524285 MEQ524281:MEQ524285 MOM524281:MOM524285 MYI524281:MYI524285 NIE524281:NIE524285 NSA524281:NSA524285 OBW524281:OBW524285 OLS524281:OLS524285 OVO524281:OVO524285 PFK524281:PFK524285 PPG524281:PPG524285 PZC524281:PZC524285 QIY524281:QIY524285 QSU524281:QSU524285 RCQ524281:RCQ524285 RMM524281:RMM524285 RWI524281:RWI524285 SGE524281:SGE524285 SQA524281:SQA524285 SZW524281:SZW524285 TJS524281:TJS524285 TTO524281:TTO524285 UDK524281:UDK524285 UNG524281:UNG524285 UXC524281:UXC524285 VGY524281:VGY524285 VQU524281:VQU524285 WAQ524281:WAQ524285 WKM524281:WKM524285 WUI524281:WUI524285 M589817:M589821 HW589817:HW589821 RS589817:RS589821 ABO589817:ABO589821 ALK589817:ALK589821 AVG589817:AVG589821 BFC589817:BFC589821 BOY589817:BOY589821 BYU589817:BYU589821 CIQ589817:CIQ589821 CSM589817:CSM589821 DCI589817:DCI589821 DME589817:DME589821 DWA589817:DWA589821 EFW589817:EFW589821 EPS589817:EPS589821 EZO589817:EZO589821 FJK589817:FJK589821 FTG589817:FTG589821 GDC589817:GDC589821 GMY589817:GMY589821 GWU589817:GWU589821 HGQ589817:HGQ589821 HQM589817:HQM589821 IAI589817:IAI589821 IKE589817:IKE589821 IUA589817:IUA589821 JDW589817:JDW589821 JNS589817:JNS589821 JXO589817:JXO589821 KHK589817:KHK589821 KRG589817:KRG589821 LBC589817:LBC589821 LKY589817:LKY589821 LUU589817:LUU589821 MEQ589817:MEQ589821 MOM589817:MOM589821 MYI589817:MYI589821 NIE589817:NIE589821 NSA589817:NSA589821 OBW589817:OBW589821 OLS589817:OLS589821 OVO589817:OVO589821 PFK589817:PFK589821 PPG589817:PPG589821 PZC589817:PZC589821 QIY589817:QIY589821 QSU589817:QSU589821 RCQ589817:RCQ589821 RMM589817:RMM589821 RWI589817:RWI589821 SGE589817:SGE589821 SQA589817:SQA589821 SZW589817:SZW589821 TJS589817:TJS589821 TTO589817:TTO589821 UDK589817:UDK589821 UNG589817:UNG589821 UXC589817:UXC589821 VGY589817:VGY589821 VQU589817:VQU589821 WAQ589817:WAQ589821 WKM589817:WKM589821 WUI589817:WUI589821 M655353:M655357 HW655353:HW655357 RS655353:RS655357 ABO655353:ABO655357 ALK655353:ALK655357 AVG655353:AVG655357 BFC655353:BFC655357 BOY655353:BOY655357 BYU655353:BYU655357 CIQ655353:CIQ655357 CSM655353:CSM655357 DCI655353:DCI655357 DME655353:DME655357 DWA655353:DWA655357 EFW655353:EFW655357 EPS655353:EPS655357 EZO655353:EZO655357 FJK655353:FJK655357 FTG655353:FTG655357 GDC655353:GDC655357 GMY655353:GMY655357 GWU655353:GWU655357 HGQ655353:HGQ655357 HQM655353:HQM655357 IAI655353:IAI655357 IKE655353:IKE655357 IUA655353:IUA655357 JDW655353:JDW655357 JNS655353:JNS655357 JXO655353:JXO655357 KHK655353:KHK655357 KRG655353:KRG655357 LBC655353:LBC655357 LKY655353:LKY655357 LUU655353:LUU655357 MEQ655353:MEQ655357 MOM655353:MOM655357 MYI655353:MYI655357 NIE655353:NIE655357 NSA655353:NSA655357 OBW655353:OBW655357 OLS655353:OLS655357 OVO655353:OVO655357 PFK655353:PFK655357 PPG655353:PPG655357 PZC655353:PZC655357 QIY655353:QIY655357 QSU655353:QSU655357 RCQ655353:RCQ655357 RMM655353:RMM655357 RWI655353:RWI655357 SGE655353:SGE655357 SQA655353:SQA655357 SZW655353:SZW655357 TJS655353:TJS655357 TTO655353:TTO655357 UDK655353:UDK655357 UNG655353:UNG655357 UXC655353:UXC655357 VGY655353:VGY655357 VQU655353:VQU655357 WAQ655353:WAQ655357 WKM655353:WKM655357 WUI655353:WUI655357 M720889:M720893 HW720889:HW720893 RS720889:RS720893 ABO720889:ABO720893 ALK720889:ALK720893 AVG720889:AVG720893 BFC720889:BFC720893 BOY720889:BOY720893 BYU720889:BYU720893 CIQ720889:CIQ720893 CSM720889:CSM720893 DCI720889:DCI720893 DME720889:DME720893 DWA720889:DWA720893 EFW720889:EFW720893 EPS720889:EPS720893 EZO720889:EZO720893 FJK720889:FJK720893 FTG720889:FTG720893 GDC720889:GDC720893 GMY720889:GMY720893 GWU720889:GWU720893 HGQ720889:HGQ720893 HQM720889:HQM720893 IAI720889:IAI720893 IKE720889:IKE720893 IUA720889:IUA720893 JDW720889:JDW720893 JNS720889:JNS720893 JXO720889:JXO720893 KHK720889:KHK720893 KRG720889:KRG720893 LBC720889:LBC720893 LKY720889:LKY720893 LUU720889:LUU720893 MEQ720889:MEQ720893 MOM720889:MOM720893 MYI720889:MYI720893 NIE720889:NIE720893 NSA720889:NSA720893 OBW720889:OBW720893 OLS720889:OLS720893 OVO720889:OVO720893 PFK720889:PFK720893 PPG720889:PPG720893 PZC720889:PZC720893 QIY720889:QIY720893 QSU720889:QSU720893 RCQ720889:RCQ720893 RMM720889:RMM720893 RWI720889:RWI720893 SGE720889:SGE720893 SQA720889:SQA720893 SZW720889:SZW720893 TJS720889:TJS720893 TTO720889:TTO720893 UDK720889:UDK720893 UNG720889:UNG720893 UXC720889:UXC720893 VGY720889:VGY720893 VQU720889:VQU720893 WAQ720889:WAQ720893 WKM720889:WKM720893 WUI720889:WUI720893 M786425:M786429 HW786425:HW786429 RS786425:RS786429 ABO786425:ABO786429 ALK786425:ALK786429 AVG786425:AVG786429 BFC786425:BFC786429 BOY786425:BOY786429 BYU786425:BYU786429 CIQ786425:CIQ786429 CSM786425:CSM786429 DCI786425:DCI786429 DME786425:DME786429 DWA786425:DWA786429 EFW786425:EFW786429 EPS786425:EPS786429 EZO786425:EZO786429 FJK786425:FJK786429 FTG786425:FTG786429 GDC786425:GDC786429 GMY786425:GMY786429 GWU786425:GWU786429 HGQ786425:HGQ786429 HQM786425:HQM786429 IAI786425:IAI786429 IKE786425:IKE786429 IUA786425:IUA786429 JDW786425:JDW786429 JNS786425:JNS786429 JXO786425:JXO786429 KHK786425:KHK786429 KRG786425:KRG786429 LBC786425:LBC786429 LKY786425:LKY786429 LUU786425:LUU786429 MEQ786425:MEQ786429 MOM786425:MOM786429 MYI786425:MYI786429 NIE786425:NIE786429 NSA786425:NSA786429 OBW786425:OBW786429 OLS786425:OLS786429 OVO786425:OVO786429 PFK786425:PFK786429 PPG786425:PPG786429 PZC786425:PZC786429 QIY786425:QIY786429 QSU786425:QSU786429 RCQ786425:RCQ786429 RMM786425:RMM786429 RWI786425:RWI786429 SGE786425:SGE786429 SQA786425:SQA786429 SZW786425:SZW786429 TJS786425:TJS786429 TTO786425:TTO786429 UDK786425:UDK786429 UNG786425:UNG786429 UXC786425:UXC786429 VGY786425:VGY786429 VQU786425:VQU786429 WAQ786425:WAQ786429 WKM786425:WKM786429 WUI786425:WUI786429 M851961:M851965 HW851961:HW851965 RS851961:RS851965 ABO851961:ABO851965 ALK851961:ALK851965 AVG851961:AVG851965 BFC851961:BFC851965 BOY851961:BOY851965 BYU851961:BYU851965 CIQ851961:CIQ851965 CSM851961:CSM851965 DCI851961:DCI851965 DME851961:DME851965 DWA851961:DWA851965 EFW851961:EFW851965 EPS851961:EPS851965 EZO851961:EZO851965 FJK851961:FJK851965 FTG851961:FTG851965 GDC851961:GDC851965 GMY851961:GMY851965 GWU851961:GWU851965 HGQ851961:HGQ851965 HQM851961:HQM851965 IAI851961:IAI851965 IKE851961:IKE851965 IUA851961:IUA851965 JDW851961:JDW851965 JNS851961:JNS851965 JXO851961:JXO851965 KHK851961:KHK851965 KRG851961:KRG851965 LBC851961:LBC851965 LKY851961:LKY851965 LUU851961:LUU851965 MEQ851961:MEQ851965 MOM851961:MOM851965 MYI851961:MYI851965 NIE851961:NIE851965 NSA851961:NSA851965 OBW851961:OBW851965 OLS851961:OLS851965 OVO851961:OVO851965 PFK851961:PFK851965 PPG851961:PPG851965 PZC851961:PZC851965 QIY851961:QIY851965 QSU851961:QSU851965 RCQ851961:RCQ851965 RMM851961:RMM851965 RWI851961:RWI851965 SGE851961:SGE851965 SQA851961:SQA851965 SZW851961:SZW851965 TJS851961:TJS851965 TTO851961:TTO851965 UDK851961:UDK851965 UNG851961:UNG851965 UXC851961:UXC851965 VGY851961:VGY851965 VQU851961:VQU851965 WAQ851961:WAQ851965 WKM851961:WKM851965 WUI851961:WUI851965 M917497:M917501 HW917497:HW917501 RS917497:RS917501 ABO917497:ABO917501 ALK917497:ALK917501 AVG917497:AVG917501 BFC917497:BFC917501 BOY917497:BOY917501 BYU917497:BYU917501 CIQ917497:CIQ917501 CSM917497:CSM917501 DCI917497:DCI917501 DME917497:DME917501 DWA917497:DWA917501 EFW917497:EFW917501 EPS917497:EPS917501 EZO917497:EZO917501 FJK917497:FJK917501 FTG917497:FTG917501 GDC917497:GDC917501 GMY917497:GMY917501 GWU917497:GWU917501 HGQ917497:HGQ917501 HQM917497:HQM917501 IAI917497:IAI917501 IKE917497:IKE917501 IUA917497:IUA917501 JDW917497:JDW917501 JNS917497:JNS917501 JXO917497:JXO917501 KHK917497:KHK917501 KRG917497:KRG917501 LBC917497:LBC917501 LKY917497:LKY917501 LUU917497:LUU917501 MEQ917497:MEQ917501 MOM917497:MOM917501 MYI917497:MYI917501 NIE917497:NIE917501 NSA917497:NSA917501 OBW917497:OBW917501 OLS917497:OLS917501 OVO917497:OVO917501 PFK917497:PFK917501 PPG917497:PPG917501 PZC917497:PZC917501 QIY917497:QIY917501 QSU917497:QSU917501 RCQ917497:RCQ917501 RMM917497:RMM917501 RWI917497:RWI917501 SGE917497:SGE917501 SQA917497:SQA917501 SZW917497:SZW917501 TJS917497:TJS917501 TTO917497:TTO917501 UDK917497:UDK917501 UNG917497:UNG917501 UXC917497:UXC917501 VGY917497:VGY917501 VQU917497:VQU917501 WAQ917497:WAQ917501 WKM917497:WKM917501 WUI917497:WUI917501 M983033:M983037 HW983033:HW983037 RS983033:RS983037 ABO983033:ABO983037 ALK983033:ALK983037 AVG983033:AVG983037 BFC983033:BFC983037 BOY983033:BOY983037 BYU983033:BYU983037 CIQ983033:CIQ983037 CSM983033:CSM983037 DCI983033:DCI983037 DME983033:DME983037 DWA983033:DWA983037 EFW983033:EFW983037 EPS983033:EPS983037 EZO983033:EZO983037 FJK983033:FJK983037 FTG983033:FTG983037 GDC983033:GDC983037 GMY983033:GMY983037 GWU983033:GWU983037 HGQ983033:HGQ983037 HQM983033:HQM983037 IAI983033:IAI983037 IKE983033:IKE983037 IUA983033:IUA983037 JDW983033:JDW983037 JNS983033:JNS983037 JXO983033:JXO983037 KHK983033:KHK983037 KRG983033:KRG983037 LBC983033:LBC983037 LKY983033:LKY983037 LUU983033:LUU983037 MEQ983033:MEQ983037 MOM983033:MOM983037 MYI983033:MYI983037 NIE983033:NIE983037 NSA983033:NSA983037 OBW983033:OBW983037 OLS983033:OLS983037 OVO983033:OVO983037 PFK983033:PFK983037 PPG983033:PPG983037 PZC983033:PZC983037 QIY983033:QIY983037 QSU983033:QSU983037 RCQ983033:RCQ983037 RMM983033:RMM983037 RWI983033:RWI983037 SGE983033:SGE983037 SQA983033:SQA983037 SZW983033:SZW983037 TJS983033:TJS983037 TTO983033:TTO983037 UDK983033:UDK983037 UNG983033:UNG983037 UXC983033:UXC983037 VGY983033:VGY983037 VQU983033:VQU983037 WAQ983033:WAQ983037 WKM983033:WKM983037 WUI983033:WUI983037 N65532:Y65533 HX65532:IL65533 RT65532:SH65533 ABP65532:ACD65533 ALL65532:ALZ65533 AVH65532:AVV65533 BFD65532:BFR65533 BOZ65532:BPN65533 BYV65532:BZJ65533 CIR65532:CJF65533 CSN65532:CTB65533 DCJ65532:DCX65533 DMF65532:DMT65533 DWB65532:DWP65533 EFX65532:EGL65533 EPT65532:EQH65533 EZP65532:FAD65533 FJL65532:FJZ65533 FTH65532:FTV65533 GDD65532:GDR65533 GMZ65532:GNN65533 GWV65532:GXJ65533 HGR65532:HHF65533 HQN65532:HRB65533 IAJ65532:IAX65533 IKF65532:IKT65533 IUB65532:IUP65533 JDX65532:JEL65533 JNT65532:JOH65533 JXP65532:JYD65533 KHL65532:KHZ65533 KRH65532:KRV65533 LBD65532:LBR65533 LKZ65532:LLN65533 LUV65532:LVJ65533 MER65532:MFF65533 MON65532:MPB65533 MYJ65532:MYX65533 NIF65532:NIT65533 NSB65532:NSP65533 OBX65532:OCL65533 OLT65532:OMH65533 OVP65532:OWD65533 PFL65532:PFZ65533 PPH65532:PPV65533 PZD65532:PZR65533 QIZ65532:QJN65533 QSV65532:QTJ65533 RCR65532:RDF65533 RMN65532:RNB65533 RWJ65532:RWX65533 SGF65532:SGT65533 SQB65532:SQP65533 SZX65532:TAL65533 TJT65532:TKH65533 TTP65532:TUD65533 UDL65532:UDZ65533 UNH65532:UNV65533 UXD65532:UXR65533 VGZ65532:VHN65533 VQV65532:VRJ65533 WAR65532:WBF65533 WKN65532:WLB65533 WUJ65532:WUX65533 N131068:Y131069 HX131068:IL131069 RT131068:SH131069 ABP131068:ACD131069 ALL131068:ALZ131069 AVH131068:AVV131069 BFD131068:BFR131069 BOZ131068:BPN131069 BYV131068:BZJ131069 CIR131068:CJF131069 CSN131068:CTB131069 DCJ131068:DCX131069 DMF131068:DMT131069 DWB131068:DWP131069 EFX131068:EGL131069 EPT131068:EQH131069 EZP131068:FAD131069 FJL131068:FJZ131069 FTH131068:FTV131069 GDD131068:GDR131069 GMZ131068:GNN131069 GWV131068:GXJ131069 HGR131068:HHF131069 HQN131068:HRB131069 IAJ131068:IAX131069 IKF131068:IKT131069 IUB131068:IUP131069 JDX131068:JEL131069 JNT131068:JOH131069 JXP131068:JYD131069 KHL131068:KHZ131069 KRH131068:KRV131069 LBD131068:LBR131069 LKZ131068:LLN131069 LUV131068:LVJ131069 MER131068:MFF131069 MON131068:MPB131069 MYJ131068:MYX131069 NIF131068:NIT131069 NSB131068:NSP131069 OBX131068:OCL131069 OLT131068:OMH131069 OVP131068:OWD131069 PFL131068:PFZ131069 PPH131068:PPV131069 PZD131068:PZR131069 QIZ131068:QJN131069 QSV131068:QTJ131069 RCR131068:RDF131069 RMN131068:RNB131069 RWJ131068:RWX131069 SGF131068:SGT131069 SQB131068:SQP131069 SZX131068:TAL131069 TJT131068:TKH131069 TTP131068:TUD131069 UDL131068:UDZ131069 UNH131068:UNV131069 UXD131068:UXR131069 VGZ131068:VHN131069 VQV131068:VRJ131069 WAR131068:WBF131069 WKN131068:WLB131069 WUJ131068:WUX131069 N196604:Y196605 HX196604:IL196605 RT196604:SH196605 ABP196604:ACD196605 ALL196604:ALZ196605 AVH196604:AVV196605 BFD196604:BFR196605 BOZ196604:BPN196605 BYV196604:BZJ196605 CIR196604:CJF196605 CSN196604:CTB196605 DCJ196604:DCX196605 DMF196604:DMT196605 DWB196604:DWP196605 EFX196604:EGL196605 EPT196604:EQH196605 EZP196604:FAD196605 FJL196604:FJZ196605 FTH196604:FTV196605 GDD196604:GDR196605 GMZ196604:GNN196605 GWV196604:GXJ196605 HGR196604:HHF196605 HQN196604:HRB196605 IAJ196604:IAX196605 IKF196604:IKT196605 IUB196604:IUP196605 JDX196604:JEL196605 JNT196604:JOH196605 JXP196604:JYD196605 KHL196604:KHZ196605 KRH196604:KRV196605 LBD196604:LBR196605 LKZ196604:LLN196605 LUV196604:LVJ196605 MER196604:MFF196605 MON196604:MPB196605 MYJ196604:MYX196605 NIF196604:NIT196605 NSB196604:NSP196605 OBX196604:OCL196605 OLT196604:OMH196605 OVP196604:OWD196605 PFL196604:PFZ196605 PPH196604:PPV196605 PZD196604:PZR196605 QIZ196604:QJN196605 QSV196604:QTJ196605 RCR196604:RDF196605 RMN196604:RNB196605 RWJ196604:RWX196605 SGF196604:SGT196605 SQB196604:SQP196605 SZX196604:TAL196605 TJT196604:TKH196605 TTP196604:TUD196605 UDL196604:UDZ196605 UNH196604:UNV196605 UXD196604:UXR196605 VGZ196604:VHN196605 VQV196604:VRJ196605 WAR196604:WBF196605 WKN196604:WLB196605 WUJ196604:WUX196605 N262140:Y262141 HX262140:IL262141 RT262140:SH262141 ABP262140:ACD262141 ALL262140:ALZ262141 AVH262140:AVV262141 BFD262140:BFR262141 BOZ262140:BPN262141 BYV262140:BZJ262141 CIR262140:CJF262141 CSN262140:CTB262141 DCJ262140:DCX262141 DMF262140:DMT262141 DWB262140:DWP262141 EFX262140:EGL262141 EPT262140:EQH262141 EZP262140:FAD262141 FJL262140:FJZ262141 FTH262140:FTV262141 GDD262140:GDR262141 GMZ262140:GNN262141 GWV262140:GXJ262141 HGR262140:HHF262141 HQN262140:HRB262141 IAJ262140:IAX262141 IKF262140:IKT262141 IUB262140:IUP262141 JDX262140:JEL262141 JNT262140:JOH262141 JXP262140:JYD262141 KHL262140:KHZ262141 KRH262140:KRV262141 LBD262140:LBR262141 LKZ262140:LLN262141 LUV262140:LVJ262141 MER262140:MFF262141 MON262140:MPB262141 MYJ262140:MYX262141 NIF262140:NIT262141 NSB262140:NSP262141 OBX262140:OCL262141 OLT262140:OMH262141 OVP262140:OWD262141 PFL262140:PFZ262141 PPH262140:PPV262141 PZD262140:PZR262141 QIZ262140:QJN262141 QSV262140:QTJ262141 RCR262140:RDF262141 RMN262140:RNB262141 RWJ262140:RWX262141 SGF262140:SGT262141 SQB262140:SQP262141 SZX262140:TAL262141 TJT262140:TKH262141 TTP262140:TUD262141 UDL262140:UDZ262141 UNH262140:UNV262141 UXD262140:UXR262141 VGZ262140:VHN262141 VQV262140:VRJ262141 WAR262140:WBF262141 WKN262140:WLB262141 WUJ262140:WUX262141 N327676:Y327677 HX327676:IL327677 RT327676:SH327677 ABP327676:ACD327677 ALL327676:ALZ327677 AVH327676:AVV327677 BFD327676:BFR327677 BOZ327676:BPN327677 BYV327676:BZJ327677 CIR327676:CJF327677 CSN327676:CTB327677 DCJ327676:DCX327677 DMF327676:DMT327677 DWB327676:DWP327677 EFX327676:EGL327677 EPT327676:EQH327677 EZP327676:FAD327677 FJL327676:FJZ327677 FTH327676:FTV327677 GDD327676:GDR327677 GMZ327676:GNN327677 GWV327676:GXJ327677 HGR327676:HHF327677 HQN327676:HRB327677 IAJ327676:IAX327677 IKF327676:IKT327677 IUB327676:IUP327677 JDX327676:JEL327677 JNT327676:JOH327677 JXP327676:JYD327677 KHL327676:KHZ327677 KRH327676:KRV327677 LBD327676:LBR327677 LKZ327676:LLN327677 LUV327676:LVJ327677 MER327676:MFF327677 MON327676:MPB327677 MYJ327676:MYX327677 NIF327676:NIT327677 NSB327676:NSP327677 OBX327676:OCL327677 OLT327676:OMH327677 OVP327676:OWD327677 PFL327676:PFZ327677 PPH327676:PPV327677 PZD327676:PZR327677 QIZ327676:QJN327677 QSV327676:QTJ327677 RCR327676:RDF327677 RMN327676:RNB327677 RWJ327676:RWX327677 SGF327676:SGT327677 SQB327676:SQP327677 SZX327676:TAL327677 TJT327676:TKH327677 TTP327676:TUD327677 UDL327676:UDZ327677 UNH327676:UNV327677 UXD327676:UXR327677 VGZ327676:VHN327677 VQV327676:VRJ327677 WAR327676:WBF327677 WKN327676:WLB327677 WUJ327676:WUX327677 N393212:Y393213 HX393212:IL393213 RT393212:SH393213 ABP393212:ACD393213 ALL393212:ALZ393213 AVH393212:AVV393213 BFD393212:BFR393213 BOZ393212:BPN393213 BYV393212:BZJ393213 CIR393212:CJF393213 CSN393212:CTB393213 DCJ393212:DCX393213 DMF393212:DMT393213 DWB393212:DWP393213 EFX393212:EGL393213 EPT393212:EQH393213 EZP393212:FAD393213 FJL393212:FJZ393213 FTH393212:FTV393213 GDD393212:GDR393213 GMZ393212:GNN393213 GWV393212:GXJ393213 HGR393212:HHF393213 HQN393212:HRB393213 IAJ393212:IAX393213 IKF393212:IKT393213 IUB393212:IUP393213 JDX393212:JEL393213 JNT393212:JOH393213 JXP393212:JYD393213 KHL393212:KHZ393213 KRH393212:KRV393213 LBD393212:LBR393213 LKZ393212:LLN393213 LUV393212:LVJ393213 MER393212:MFF393213 MON393212:MPB393213 MYJ393212:MYX393213 NIF393212:NIT393213 NSB393212:NSP393213 OBX393212:OCL393213 OLT393212:OMH393213 OVP393212:OWD393213 PFL393212:PFZ393213 PPH393212:PPV393213 PZD393212:PZR393213 QIZ393212:QJN393213 QSV393212:QTJ393213 RCR393212:RDF393213 RMN393212:RNB393213 RWJ393212:RWX393213 SGF393212:SGT393213 SQB393212:SQP393213 SZX393212:TAL393213 TJT393212:TKH393213 TTP393212:TUD393213 UDL393212:UDZ393213 UNH393212:UNV393213 UXD393212:UXR393213 VGZ393212:VHN393213 VQV393212:VRJ393213 WAR393212:WBF393213 WKN393212:WLB393213 WUJ393212:WUX393213 N458748:Y458749 HX458748:IL458749 RT458748:SH458749 ABP458748:ACD458749 ALL458748:ALZ458749 AVH458748:AVV458749 BFD458748:BFR458749 BOZ458748:BPN458749 BYV458748:BZJ458749 CIR458748:CJF458749 CSN458748:CTB458749 DCJ458748:DCX458749 DMF458748:DMT458749 DWB458748:DWP458749 EFX458748:EGL458749 EPT458748:EQH458749 EZP458748:FAD458749 FJL458748:FJZ458749 FTH458748:FTV458749 GDD458748:GDR458749 GMZ458748:GNN458749 GWV458748:GXJ458749 HGR458748:HHF458749 HQN458748:HRB458749 IAJ458748:IAX458749 IKF458748:IKT458749 IUB458748:IUP458749 JDX458748:JEL458749 JNT458748:JOH458749 JXP458748:JYD458749 KHL458748:KHZ458749 KRH458748:KRV458749 LBD458748:LBR458749 LKZ458748:LLN458749 LUV458748:LVJ458749 MER458748:MFF458749 MON458748:MPB458749 MYJ458748:MYX458749 NIF458748:NIT458749 NSB458748:NSP458749 OBX458748:OCL458749 OLT458748:OMH458749 OVP458748:OWD458749 PFL458748:PFZ458749 PPH458748:PPV458749 PZD458748:PZR458749 QIZ458748:QJN458749 QSV458748:QTJ458749 RCR458748:RDF458749 RMN458748:RNB458749 RWJ458748:RWX458749 SGF458748:SGT458749 SQB458748:SQP458749 SZX458748:TAL458749 TJT458748:TKH458749 TTP458748:TUD458749 UDL458748:UDZ458749 UNH458748:UNV458749 UXD458748:UXR458749 VGZ458748:VHN458749 VQV458748:VRJ458749 WAR458748:WBF458749 WKN458748:WLB458749 WUJ458748:WUX458749 N524284:Y524285 HX524284:IL524285 RT524284:SH524285 ABP524284:ACD524285 ALL524284:ALZ524285 AVH524284:AVV524285 BFD524284:BFR524285 BOZ524284:BPN524285 BYV524284:BZJ524285 CIR524284:CJF524285 CSN524284:CTB524285 DCJ524284:DCX524285 DMF524284:DMT524285 DWB524284:DWP524285 EFX524284:EGL524285 EPT524284:EQH524285 EZP524284:FAD524285 FJL524284:FJZ524285 FTH524284:FTV524285 GDD524284:GDR524285 GMZ524284:GNN524285 GWV524284:GXJ524285 HGR524284:HHF524285 HQN524284:HRB524285 IAJ524284:IAX524285 IKF524284:IKT524285 IUB524284:IUP524285 JDX524284:JEL524285 JNT524284:JOH524285 JXP524284:JYD524285 KHL524284:KHZ524285 KRH524284:KRV524285 LBD524284:LBR524285 LKZ524284:LLN524285 LUV524284:LVJ524285 MER524284:MFF524285 MON524284:MPB524285 MYJ524284:MYX524285 NIF524284:NIT524285 NSB524284:NSP524285 OBX524284:OCL524285 OLT524284:OMH524285 OVP524284:OWD524285 PFL524284:PFZ524285 PPH524284:PPV524285 PZD524284:PZR524285 QIZ524284:QJN524285 QSV524284:QTJ524285 RCR524284:RDF524285 RMN524284:RNB524285 RWJ524284:RWX524285 SGF524284:SGT524285 SQB524284:SQP524285 SZX524284:TAL524285 TJT524284:TKH524285 TTP524284:TUD524285 UDL524284:UDZ524285 UNH524284:UNV524285 UXD524284:UXR524285 VGZ524284:VHN524285 VQV524284:VRJ524285 WAR524284:WBF524285 WKN524284:WLB524285 WUJ524284:WUX524285 N589820:Y589821 HX589820:IL589821 RT589820:SH589821 ABP589820:ACD589821 ALL589820:ALZ589821 AVH589820:AVV589821 BFD589820:BFR589821 BOZ589820:BPN589821 BYV589820:BZJ589821 CIR589820:CJF589821 CSN589820:CTB589821 DCJ589820:DCX589821 DMF589820:DMT589821 DWB589820:DWP589821 EFX589820:EGL589821 EPT589820:EQH589821 EZP589820:FAD589821 FJL589820:FJZ589821 FTH589820:FTV589821 GDD589820:GDR589821 GMZ589820:GNN589821 GWV589820:GXJ589821 HGR589820:HHF589821 HQN589820:HRB589821 IAJ589820:IAX589821 IKF589820:IKT589821 IUB589820:IUP589821 JDX589820:JEL589821 JNT589820:JOH589821 JXP589820:JYD589821 KHL589820:KHZ589821 KRH589820:KRV589821 LBD589820:LBR589821 LKZ589820:LLN589821 LUV589820:LVJ589821 MER589820:MFF589821 MON589820:MPB589821 MYJ589820:MYX589821 NIF589820:NIT589821 NSB589820:NSP589821 OBX589820:OCL589821 OLT589820:OMH589821 OVP589820:OWD589821 PFL589820:PFZ589821 PPH589820:PPV589821 PZD589820:PZR589821 QIZ589820:QJN589821 QSV589820:QTJ589821 RCR589820:RDF589821 RMN589820:RNB589821 RWJ589820:RWX589821 SGF589820:SGT589821 SQB589820:SQP589821 SZX589820:TAL589821 TJT589820:TKH589821 TTP589820:TUD589821 UDL589820:UDZ589821 UNH589820:UNV589821 UXD589820:UXR589821 VGZ589820:VHN589821 VQV589820:VRJ589821 WAR589820:WBF589821 WKN589820:WLB589821 WUJ589820:WUX589821 N655356:Y655357 HX655356:IL655357 RT655356:SH655357 ABP655356:ACD655357 ALL655356:ALZ655357 AVH655356:AVV655357 BFD655356:BFR655357 BOZ655356:BPN655357 BYV655356:BZJ655357 CIR655356:CJF655357 CSN655356:CTB655357 DCJ655356:DCX655357 DMF655356:DMT655357 DWB655356:DWP655357 EFX655356:EGL655357 EPT655356:EQH655357 EZP655356:FAD655357 FJL655356:FJZ655357 FTH655356:FTV655357 GDD655356:GDR655357 GMZ655356:GNN655357 GWV655356:GXJ655357 HGR655356:HHF655357 HQN655356:HRB655357 IAJ655356:IAX655357 IKF655356:IKT655357 IUB655356:IUP655357 JDX655356:JEL655357 JNT655356:JOH655357 JXP655356:JYD655357 KHL655356:KHZ655357 KRH655356:KRV655357 LBD655356:LBR655357 LKZ655356:LLN655357 LUV655356:LVJ655357 MER655356:MFF655357 MON655356:MPB655357 MYJ655356:MYX655357 NIF655356:NIT655357 NSB655356:NSP655357 OBX655356:OCL655357 OLT655356:OMH655357 OVP655356:OWD655357 PFL655356:PFZ655357 PPH655356:PPV655357 PZD655356:PZR655357 QIZ655356:QJN655357 QSV655356:QTJ655357 RCR655356:RDF655357 RMN655356:RNB655357 RWJ655356:RWX655357 SGF655356:SGT655357 SQB655356:SQP655357 SZX655356:TAL655357 TJT655356:TKH655357 TTP655356:TUD655357 UDL655356:UDZ655357 UNH655356:UNV655357 UXD655356:UXR655357 VGZ655356:VHN655357 VQV655356:VRJ655357 WAR655356:WBF655357 WKN655356:WLB655357 WUJ655356:WUX655357 N720892:Y720893 HX720892:IL720893 RT720892:SH720893 ABP720892:ACD720893 ALL720892:ALZ720893 AVH720892:AVV720893 BFD720892:BFR720893 BOZ720892:BPN720893 BYV720892:BZJ720893 CIR720892:CJF720893 CSN720892:CTB720893 DCJ720892:DCX720893 DMF720892:DMT720893 DWB720892:DWP720893 EFX720892:EGL720893 EPT720892:EQH720893 EZP720892:FAD720893 FJL720892:FJZ720893 FTH720892:FTV720893 GDD720892:GDR720893 GMZ720892:GNN720893 GWV720892:GXJ720893 HGR720892:HHF720893 HQN720892:HRB720893 IAJ720892:IAX720893 IKF720892:IKT720893 IUB720892:IUP720893 JDX720892:JEL720893 JNT720892:JOH720893 JXP720892:JYD720893 KHL720892:KHZ720893 KRH720892:KRV720893 LBD720892:LBR720893 LKZ720892:LLN720893 LUV720892:LVJ720893 MER720892:MFF720893 MON720892:MPB720893 MYJ720892:MYX720893 NIF720892:NIT720893 NSB720892:NSP720893 OBX720892:OCL720893 OLT720892:OMH720893 OVP720892:OWD720893 PFL720892:PFZ720893 PPH720892:PPV720893 PZD720892:PZR720893 QIZ720892:QJN720893 QSV720892:QTJ720893 RCR720892:RDF720893 RMN720892:RNB720893 RWJ720892:RWX720893 SGF720892:SGT720893 SQB720892:SQP720893 SZX720892:TAL720893 TJT720892:TKH720893 TTP720892:TUD720893 UDL720892:UDZ720893 UNH720892:UNV720893 UXD720892:UXR720893 VGZ720892:VHN720893 VQV720892:VRJ720893 WAR720892:WBF720893 WKN720892:WLB720893 WUJ720892:WUX720893 N786428:Y786429 HX786428:IL786429 RT786428:SH786429 ABP786428:ACD786429 ALL786428:ALZ786429 AVH786428:AVV786429 BFD786428:BFR786429 BOZ786428:BPN786429 BYV786428:BZJ786429 CIR786428:CJF786429 CSN786428:CTB786429 DCJ786428:DCX786429 DMF786428:DMT786429 DWB786428:DWP786429 EFX786428:EGL786429 EPT786428:EQH786429 EZP786428:FAD786429 FJL786428:FJZ786429 FTH786428:FTV786429 GDD786428:GDR786429 GMZ786428:GNN786429 GWV786428:GXJ786429 HGR786428:HHF786429 HQN786428:HRB786429 IAJ786428:IAX786429 IKF786428:IKT786429 IUB786428:IUP786429 JDX786428:JEL786429 JNT786428:JOH786429 JXP786428:JYD786429 KHL786428:KHZ786429 KRH786428:KRV786429 LBD786428:LBR786429 LKZ786428:LLN786429 LUV786428:LVJ786429 MER786428:MFF786429 MON786428:MPB786429 MYJ786428:MYX786429 NIF786428:NIT786429 NSB786428:NSP786429 OBX786428:OCL786429 OLT786428:OMH786429 OVP786428:OWD786429 PFL786428:PFZ786429 PPH786428:PPV786429 PZD786428:PZR786429 QIZ786428:QJN786429 QSV786428:QTJ786429 RCR786428:RDF786429 RMN786428:RNB786429 RWJ786428:RWX786429 SGF786428:SGT786429 SQB786428:SQP786429 SZX786428:TAL786429 TJT786428:TKH786429 TTP786428:TUD786429 UDL786428:UDZ786429 UNH786428:UNV786429 UXD786428:UXR786429 VGZ786428:VHN786429 VQV786428:VRJ786429 WAR786428:WBF786429 WKN786428:WLB786429 WUJ786428:WUX786429 N851964:Y851965 HX851964:IL851965 RT851964:SH851965 ABP851964:ACD851965 ALL851964:ALZ851965 AVH851964:AVV851965 BFD851964:BFR851965 BOZ851964:BPN851965 BYV851964:BZJ851965 CIR851964:CJF851965 CSN851964:CTB851965 DCJ851964:DCX851965 DMF851964:DMT851965 DWB851964:DWP851965 EFX851964:EGL851965 EPT851964:EQH851965 EZP851964:FAD851965 FJL851964:FJZ851965 FTH851964:FTV851965 GDD851964:GDR851965 GMZ851964:GNN851965 GWV851964:GXJ851965 HGR851964:HHF851965 HQN851964:HRB851965 IAJ851964:IAX851965 IKF851964:IKT851965 IUB851964:IUP851965 JDX851964:JEL851965 JNT851964:JOH851965 JXP851964:JYD851965 KHL851964:KHZ851965 KRH851964:KRV851965 LBD851964:LBR851965 LKZ851964:LLN851965 LUV851964:LVJ851965 MER851964:MFF851965 MON851964:MPB851965 MYJ851964:MYX851965 NIF851964:NIT851965 NSB851964:NSP851965 OBX851964:OCL851965 OLT851964:OMH851965 OVP851964:OWD851965 PFL851964:PFZ851965 PPH851964:PPV851965 PZD851964:PZR851965 QIZ851964:QJN851965 QSV851964:QTJ851965 RCR851964:RDF851965 RMN851964:RNB851965 RWJ851964:RWX851965 SGF851964:SGT851965 SQB851964:SQP851965 SZX851964:TAL851965 TJT851964:TKH851965 TTP851964:TUD851965 UDL851964:UDZ851965 UNH851964:UNV851965 UXD851964:UXR851965 VGZ851964:VHN851965 VQV851964:VRJ851965 WAR851964:WBF851965 WKN851964:WLB851965 WUJ851964:WUX851965 N917500:Y917501 HX917500:IL917501 RT917500:SH917501 ABP917500:ACD917501 ALL917500:ALZ917501 AVH917500:AVV917501 BFD917500:BFR917501 BOZ917500:BPN917501 BYV917500:BZJ917501 CIR917500:CJF917501 CSN917500:CTB917501 DCJ917500:DCX917501 DMF917500:DMT917501 DWB917500:DWP917501 EFX917500:EGL917501 EPT917500:EQH917501 EZP917500:FAD917501 FJL917500:FJZ917501 FTH917500:FTV917501 GDD917500:GDR917501 GMZ917500:GNN917501 GWV917500:GXJ917501 HGR917500:HHF917501 HQN917500:HRB917501 IAJ917500:IAX917501 IKF917500:IKT917501 IUB917500:IUP917501 JDX917500:JEL917501 JNT917500:JOH917501 JXP917500:JYD917501 KHL917500:KHZ917501 KRH917500:KRV917501 LBD917500:LBR917501 LKZ917500:LLN917501 LUV917500:LVJ917501 MER917500:MFF917501 MON917500:MPB917501 MYJ917500:MYX917501 NIF917500:NIT917501 NSB917500:NSP917501 OBX917500:OCL917501 OLT917500:OMH917501 OVP917500:OWD917501 PFL917500:PFZ917501 PPH917500:PPV917501 PZD917500:PZR917501 QIZ917500:QJN917501 QSV917500:QTJ917501 RCR917500:RDF917501 RMN917500:RNB917501 RWJ917500:RWX917501 SGF917500:SGT917501 SQB917500:SQP917501 SZX917500:TAL917501 TJT917500:TKH917501 TTP917500:TUD917501 UDL917500:UDZ917501 UNH917500:UNV917501 UXD917500:UXR917501 VGZ917500:VHN917501 VQV917500:VRJ917501 WAR917500:WBF917501 WKN917500:WLB917501 WUJ917500:WUX917501 N983036:Y983037 HX983036:IL983037 RT983036:SH983037 ABP983036:ACD983037 ALL983036:ALZ983037 AVH983036:AVV983037 BFD983036:BFR983037 BOZ983036:BPN983037 BYV983036:BZJ983037 CIR983036:CJF983037 CSN983036:CTB983037 DCJ983036:DCX983037 DMF983036:DMT983037 DWB983036:DWP983037 EFX983036:EGL983037 EPT983036:EQH983037 EZP983036:FAD983037 FJL983036:FJZ983037 FTH983036:FTV983037 GDD983036:GDR983037 GMZ983036:GNN983037 GWV983036:GXJ983037 HGR983036:HHF983037 HQN983036:HRB983037 IAJ983036:IAX983037 IKF983036:IKT983037 IUB983036:IUP983037 JDX983036:JEL983037 JNT983036:JOH983037 JXP983036:JYD983037 KHL983036:KHZ983037 KRH983036:KRV983037 LBD983036:LBR983037 LKZ983036:LLN983037 LUV983036:LVJ983037 MER983036:MFF983037 MON983036:MPB983037 MYJ983036:MYX983037 NIF983036:NIT983037 NSB983036:NSP983037 OBX983036:OCL983037 OLT983036:OMH983037 OVP983036:OWD983037 PFL983036:PFZ983037 PPH983036:PPV983037 PZD983036:PZR983037 QIZ983036:QJN983037 QSV983036:QTJ983037 RCR983036:RDF983037 RMN983036:RNB983037 RWJ983036:RWX983037 SGF983036:SGT983037 SQB983036:SQP983037 SZX983036:TAL983037 TJT983036:TKH983037 TTP983036:TUD983037 UDL983036:UDZ983037 UNH983036:UNV983037 UXD983036:UXR983037 VGZ983036:VHN983037 VQV983036:VRJ983037 WAR983036:WBF983037 WKN983036:WLB983037 WUJ983036:WUX983037 M65524:Y65527 HW65524:IL65527 RS65524:SH65527 ABO65524:ACD65527 ALK65524:ALZ65527 AVG65524:AVV65527 BFC65524:BFR65527 BOY65524:BPN65527 BYU65524:BZJ65527 CIQ65524:CJF65527 CSM65524:CTB65527 DCI65524:DCX65527 DME65524:DMT65527 DWA65524:DWP65527 EFW65524:EGL65527 EPS65524:EQH65527 EZO65524:FAD65527 FJK65524:FJZ65527 FTG65524:FTV65527 GDC65524:GDR65527 GMY65524:GNN65527 GWU65524:GXJ65527 HGQ65524:HHF65527 HQM65524:HRB65527 IAI65524:IAX65527 IKE65524:IKT65527 IUA65524:IUP65527 JDW65524:JEL65527 JNS65524:JOH65527 JXO65524:JYD65527 KHK65524:KHZ65527 KRG65524:KRV65527 LBC65524:LBR65527 LKY65524:LLN65527 LUU65524:LVJ65527 MEQ65524:MFF65527 MOM65524:MPB65527 MYI65524:MYX65527 NIE65524:NIT65527 NSA65524:NSP65527 OBW65524:OCL65527 OLS65524:OMH65527 OVO65524:OWD65527 PFK65524:PFZ65527 PPG65524:PPV65527 PZC65524:PZR65527 QIY65524:QJN65527 QSU65524:QTJ65527 RCQ65524:RDF65527 RMM65524:RNB65527 RWI65524:RWX65527 SGE65524:SGT65527 SQA65524:SQP65527 SZW65524:TAL65527 TJS65524:TKH65527 TTO65524:TUD65527 UDK65524:UDZ65527 UNG65524:UNV65527 UXC65524:UXR65527 VGY65524:VHN65527 VQU65524:VRJ65527 WAQ65524:WBF65527 WKM65524:WLB65527 WUI65524:WUX65527 M131060:Y131063 HW131060:IL131063 RS131060:SH131063 ABO131060:ACD131063 ALK131060:ALZ131063 AVG131060:AVV131063 BFC131060:BFR131063 BOY131060:BPN131063 BYU131060:BZJ131063 CIQ131060:CJF131063 CSM131060:CTB131063 DCI131060:DCX131063 DME131060:DMT131063 DWA131060:DWP131063 EFW131060:EGL131063 EPS131060:EQH131063 EZO131060:FAD131063 FJK131060:FJZ131063 FTG131060:FTV131063 GDC131060:GDR131063 GMY131060:GNN131063 GWU131060:GXJ131063 HGQ131060:HHF131063 HQM131060:HRB131063 IAI131060:IAX131063 IKE131060:IKT131063 IUA131060:IUP131063 JDW131060:JEL131063 JNS131060:JOH131063 JXO131060:JYD131063 KHK131060:KHZ131063 KRG131060:KRV131063 LBC131060:LBR131063 LKY131060:LLN131063 LUU131060:LVJ131063 MEQ131060:MFF131063 MOM131060:MPB131063 MYI131060:MYX131063 NIE131060:NIT131063 NSA131060:NSP131063 OBW131060:OCL131063 OLS131060:OMH131063 OVO131060:OWD131063 PFK131060:PFZ131063 PPG131060:PPV131063 PZC131060:PZR131063 QIY131060:QJN131063 QSU131060:QTJ131063 RCQ131060:RDF131063 RMM131060:RNB131063 RWI131060:RWX131063 SGE131060:SGT131063 SQA131060:SQP131063 SZW131060:TAL131063 TJS131060:TKH131063 TTO131060:TUD131063 UDK131060:UDZ131063 UNG131060:UNV131063 UXC131060:UXR131063 VGY131060:VHN131063 VQU131060:VRJ131063 WAQ131060:WBF131063 WKM131060:WLB131063 WUI131060:WUX131063 M196596:Y196599 HW196596:IL196599 RS196596:SH196599 ABO196596:ACD196599 ALK196596:ALZ196599 AVG196596:AVV196599 BFC196596:BFR196599 BOY196596:BPN196599 BYU196596:BZJ196599 CIQ196596:CJF196599 CSM196596:CTB196599 DCI196596:DCX196599 DME196596:DMT196599 DWA196596:DWP196599 EFW196596:EGL196599 EPS196596:EQH196599 EZO196596:FAD196599 FJK196596:FJZ196599 FTG196596:FTV196599 GDC196596:GDR196599 GMY196596:GNN196599 GWU196596:GXJ196599 HGQ196596:HHF196599 HQM196596:HRB196599 IAI196596:IAX196599 IKE196596:IKT196599 IUA196596:IUP196599 JDW196596:JEL196599 JNS196596:JOH196599 JXO196596:JYD196599 KHK196596:KHZ196599 KRG196596:KRV196599 LBC196596:LBR196599 LKY196596:LLN196599 LUU196596:LVJ196599 MEQ196596:MFF196599 MOM196596:MPB196599 MYI196596:MYX196599 NIE196596:NIT196599 NSA196596:NSP196599 OBW196596:OCL196599 OLS196596:OMH196599 OVO196596:OWD196599 PFK196596:PFZ196599 PPG196596:PPV196599 PZC196596:PZR196599 QIY196596:QJN196599 QSU196596:QTJ196599 RCQ196596:RDF196599 RMM196596:RNB196599 RWI196596:RWX196599 SGE196596:SGT196599 SQA196596:SQP196599 SZW196596:TAL196599 TJS196596:TKH196599 TTO196596:TUD196599 UDK196596:UDZ196599 UNG196596:UNV196599 UXC196596:UXR196599 VGY196596:VHN196599 VQU196596:VRJ196599 WAQ196596:WBF196599 WKM196596:WLB196599 WUI196596:WUX196599 M262132:Y262135 HW262132:IL262135 RS262132:SH262135 ABO262132:ACD262135 ALK262132:ALZ262135 AVG262132:AVV262135 BFC262132:BFR262135 BOY262132:BPN262135 BYU262132:BZJ262135 CIQ262132:CJF262135 CSM262132:CTB262135 DCI262132:DCX262135 DME262132:DMT262135 DWA262132:DWP262135 EFW262132:EGL262135 EPS262132:EQH262135 EZO262132:FAD262135 FJK262132:FJZ262135 FTG262132:FTV262135 GDC262132:GDR262135 GMY262132:GNN262135 GWU262132:GXJ262135 HGQ262132:HHF262135 HQM262132:HRB262135 IAI262132:IAX262135 IKE262132:IKT262135 IUA262132:IUP262135 JDW262132:JEL262135 JNS262132:JOH262135 JXO262132:JYD262135 KHK262132:KHZ262135 KRG262132:KRV262135 LBC262132:LBR262135 LKY262132:LLN262135 LUU262132:LVJ262135 MEQ262132:MFF262135 MOM262132:MPB262135 MYI262132:MYX262135 NIE262132:NIT262135 NSA262132:NSP262135 OBW262132:OCL262135 OLS262132:OMH262135 OVO262132:OWD262135 PFK262132:PFZ262135 PPG262132:PPV262135 PZC262132:PZR262135 QIY262132:QJN262135 QSU262132:QTJ262135 RCQ262132:RDF262135 RMM262132:RNB262135 RWI262132:RWX262135 SGE262132:SGT262135 SQA262132:SQP262135 SZW262132:TAL262135 TJS262132:TKH262135 TTO262132:TUD262135 UDK262132:UDZ262135 UNG262132:UNV262135 UXC262132:UXR262135 VGY262132:VHN262135 VQU262132:VRJ262135 WAQ262132:WBF262135 WKM262132:WLB262135 WUI262132:WUX262135 M327668:Y327671 HW327668:IL327671 RS327668:SH327671 ABO327668:ACD327671 ALK327668:ALZ327671 AVG327668:AVV327671 BFC327668:BFR327671 BOY327668:BPN327671 BYU327668:BZJ327671 CIQ327668:CJF327671 CSM327668:CTB327671 DCI327668:DCX327671 DME327668:DMT327671 DWA327668:DWP327671 EFW327668:EGL327671 EPS327668:EQH327671 EZO327668:FAD327671 FJK327668:FJZ327671 FTG327668:FTV327671 GDC327668:GDR327671 GMY327668:GNN327671 GWU327668:GXJ327671 HGQ327668:HHF327671 HQM327668:HRB327671 IAI327668:IAX327671 IKE327668:IKT327671 IUA327668:IUP327671 JDW327668:JEL327671 JNS327668:JOH327671 JXO327668:JYD327671 KHK327668:KHZ327671 KRG327668:KRV327671 LBC327668:LBR327671 LKY327668:LLN327671 LUU327668:LVJ327671 MEQ327668:MFF327671 MOM327668:MPB327671 MYI327668:MYX327671 NIE327668:NIT327671 NSA327668:NSP327671 OBW327668:OCL327671 OLS327668:OMH327671 OVO327668:OWD327671 PFK327668:PFZ327671 PPG327668:PPV327671 PZC327668:PZR327671 QIY327668:QJN327671 QSU327668:QTJ327671 RCQ327668:RDF327671 RMM327668:RNB327671 RWI327668:RWX327671 SGE327668:SGT327671 SQA327668:SQP327671 SZW327668:TAL327671 TJS327668:TKH327671 TTO327668:TUD327671 UDK327668:UDZ327671 UNG327668:UNV327671 UXC327668:UXR327671 VGY327668:VHN327671 VQU327668:VRJ327671 WAQ327668:WBF327671 WKM327668:WLB327671 WUI327668:WUX327671 M393204:Y393207 HW393204:IL393207 RS393204:SH393207 ABO393204:ACD393207 ALK393204:ALZ393207 AVG393204:AVV393207 BFC393204:BFR393207 BOY393204:BPN393207 BYU393204:BZJ393207 CIQ393204:CJF393207 CSM393204:CTB393207 DCI393204:DCX393207 DME393204:DMT393207 DWA393204:DWP393207 EFW393204:EGL393207 EPS393204:EQH393207 EZO393204:FAD393207 FJK393204:FJZ393207 FTG393204:FTV393207 GDC393204:GDR393207 GMY393204:GNN393207 GWU393204:GXJ393207 HGQ393204:HHF393207 HQM393204:HRB393207 IAI393204:IAX393207 IKE393204:IKT393207 IUA393204:IUP393207 JDW393204:JEL393207 JNS393204:JOH393207 JXO393204:JYD393207 KHK393204:KHZ393207 KRG393204:KRV393207 LBC393204:LBR393207 LKY393204:LLN393207 LUU393204:LVJ393207 MEQ393204:MFF393207 MOM393204:MPB393207 MYI393204:MYX393207 NIE393204:NIT393207 NSA393204:NSP393207 OBW393204:OCL393207 OLS393204:OMH393207 OVO393204:OWD393207 PFK393204:PFZ393207 PPG393204:PPV393207 PZC393204:PZR393207 QIY393204:QJN393207 QSU393204:QTJ393207 RCQ393204:RDF393207 RMM393204:RNB393207 RWI393204:RWX393207 SGE393204:SGT393207 SQA393204:SQP393207 SZW393204:TAL393207 TJS393204:TKH393207 TTO393204:TUD393207 UDK393204:UDZ393207 UNG393204:UNV393207 UXC393204:UXR393207 VGY393204:VHN393207 VQU393204:VRJ393207 WAQ393204:WBF393207 WKM393204:WLB393207 WUI393204:WUX393207 M458740:Y458743 HW458740:IL458743 RS458740:SH458743 ABO458740:ACD458743 ALK458740:ALZ458743 AVG458740:AVV458743 BFC458740:BFR458743 BOY458740:BPN458743 BYU458740:BZJ458743 CIQ458740:CJF458743 CSM458740:CTB458743 DCI458740:DCX458743 DME458740:DMT458743 DWA458740:DWP458743 EFW458740:EGL458743 EPS458740:EQH458743 EZO458740:FAD458743 FJK458740:FJZ458743 FTG458740:FTV458743 GDC458740:GDR458743 GMY458740:GNN458743 GWU458740:GXJ458743 HGQ458740:HHF458743 HQM458740:HRB458743 IAI458740:IAX458743 IKE458740:IKT458743 IUA458740:IUP458743 JDW458740:JEL458743 JNS458740:JOH458743 JXO458740:JYD458743 KHK458740:KHZ458743 KRG458740:KRV458743 LBC458740:LBR458743 LKY458740:LLN458743 LUU458740:LVJ458743 MEQ458740:MFF458743 MOM458740:MPB458743 MYI458740:MYX458743 NIE458740:NIT458743 NSA458740:NSP458743 OBW458740:OCL458743 OLS458740:OMH458743 OVO458740:OWD458743 PFK458740:PFZ458743 PPG458740:PPV458743 PZC458740:PZR458743 QIY458740:QJN458743 QSU458740:QTJ458743 RCQ458740:RDF458743 RMM458740:RNB458743 RWI458740:RWX458743 SGE458740:SGT458743 SQA458740:SQP458743 SZW458740:TAL458743 TJS458740:TKH458743 TTO458740:TUD458743 UDK458740:UDZ458743 UNG458740:UNV458743 UXC458740:UXR458743 VGY458740:VHN458743 VQU458740:VRJ458743 WAQ458740:WBF458743 WKM458740:WLB458743 WUI458740:WUX458743 M524276:Y524279 HW524276:IL524279 RS524276:SH524279 ABO524276:ACD524279 ALK524276:ALZ524279 AVG524276:AVV524279 BFC524276:BFR524279 BOY524276:BPN524279 BYU524276:BZJ524279 CIQ524276:CJF524279 CSM524276:CTB524279 DCI524276:DCX524279 DME524276:DMT524279 DWA524276:DWP524279 EFW524276:EGL524279 EPS524276:EQH524279 EZO524276:FAD524279 FJK524276:FJZ524279 FTG524276:FTV524279 GDC524276:GDR524279 GMY524276:GNN524279 GWU524276:GXJ524279 HGQ524276:HHF524279 HQM524276:HRB524279 IAI524276:IAX524279 IKE524276:IKT524279 IUA524276:IUP524279 JDW524276:JEL524279 JNS524276:JOH524279 JXO524276:JYD524279 KHK524276:KHZ524279 KRG524276:KRV524279 LBC524276:LBR524279 LKY524276:LLN524279 LUU524276:LVJ524279 MEQ524276:MFF524279 MOM524276:MPB524279 MYI524276:MYX524279 NIE524276:NIT524279 NSA524276:NSP524279 OBW524276:OCL524279 OLS524276:OMH524279 OVO524276:OWD524279 PFK524276:PFZ524279 PPG524276:PPV524279 PZC524276:PZR524279 QIY524276:QJN524279 QSU524276:QTJ524279 RCQ524276:RDF524279 RMM524276:RNB524279 RWI524276:RWX524279 SGE524276:SGT524279 SQA524276:SQP524279 SZW524276:TAL524279 TJS524276:TKH524279 TTO524276:TUD524279 UDK524276:UDZ524279 UNG524276:UNV524279 UXC524276:UXR524279 VGY524276:VHN524279 VQU524276:VRJ524279 WAQ524276:WBF524279 WKM524276:WLB524279 WUI524276:WUX524279 M589812:Y589815 HW589812:IL589815 RS589812:SH589815 ABO589812:ACD589815 ALK589812:ALZ589815 AVG589812:AVV589815 BFC589812:BFR589815 BOY589812:BPN589815 BYU589812:BZJ589815 CIQ589812:CJF589815 CSM589812:CTB589815 DCI589812:DCX589815 DME589812:DMT589815 DWA589812:DWP589815 EFW589812:EGL589815 EPS589812:EQH589815 EZO589812:FAD589815 FJK589812:FJZ589815 FTG589812:FTV589815 GDC589812:GDR589815 GMY589812:GNN589815 GWU589812:GXJ589815 HGQ589812:HHF589815 HQM589812:HRB589815 IAI589812:IAX589815 IKE589812:IKT589815 IUA589812:IUP589815 JDW589812:JEL589815 JNS589812:JOH589815 JXO589812:JYD589815 KHK589812:KHZ589815 KRG589812:KRV589815 LBC589812:LBR589815 LKY589812:LLN589815 LUU589812:LVJ589815 MEQ589812:MFF589815 MOM589812:MPB589815 MYI589812:MYX589815 NIE589812:NIT589815 NSA589812:NSP589815 OBW589812:OCL589815 OLS589812:OMH589815 OVO589812:OWD589815 PFK589812:PFZ589815 PPG589812:PPV589815 PZC589812:PZR589815 QIY589812:QJN589815 QSU589812:QTJ589815 RCQ589812:RDF589815 RMM589812:RNB589815 RWI589812:RWX589815 SGE589812:SGT589815 SQA589812:SQP589815 SZW589812:TAL589815 TJS589812:TKH589815 TTO589812:TUD589815 UDK589812:UDZ589815 UNG589812:UNV589815 UXC589812:UXR589815 VGY589812:VHN589815 VQU589812:VRJ589815 WAQ589812:WBF589815 WKM589812:WLB589815 WUI589812:WUX589815 M655348:Y655351 HW655348:IL655351 RS655348:SH655351 ABO655348:ACD655351 ALK655348:ALZ655351 AVG655348:AVV655351 BFC655348:BFR655351 BOY655348:BPN655351 BYU655348:BZJ655351 CIQ655348:CJF655351 CSM655348:CTB655351 DCI655348:DCX655351 DME655348:DMT655351 DWA655348:DWP655351 EFW655348:EGL655351 EPS655348:EQH655351 EZO655348:FAD655351 FJK655348:FJZ655351 FTG655348:FTV655351 GDC655348:GDR655351 GMY655348:GNN655351 GWU655348:GXJ655351 HGQ655348:HHF655351 HQM655348:HRB655351 IAI655348:IAX655351 IKE655348:IKT655351 IUA655348:IUP655351 JDW655348:JEL655351 JNS655348:JOH655351 JXO655348:JYD655351 KHK655348:KHZ655351 KRG655348:KRV655351 LBC655348:LBR655351 LKY655348:LLN655351 LUU655348:LVJ655351 MEQ655348:MFF655351 MOM655348:MPB655351 MYI655348:MYX655351 NIE655348:NIT655351 NSA655348:NSP655351 OBW655348:OCL655351 OLS655348:OMH655351 OVO655348:OWD655351 PFK655348:PFZ655351 PPG655348:PPV655351 PZC655348:PZR655351 QIY655348:QJN655351 QSU655348:QTJ655351 RCQ655348:RDF655351 RMM655348:RNB655351 RWI655348:RWX655351 SGE655348:SGT655351 SQA655348:SQP655351 SZW655348:TAL655351 TJS655348:TKH655351 TTO655348:TUD655351 UDK655348:UDZ655351 UNG655348:UNV655351 UXC655348:UXR655351 VGY655348:VHN655351 VQU655348:VRJ655351 WAQ655348:WBF655351 WKM655348:WLB655351 WUI655348:WUX655351 M720884:Y720887 HW720884:IL720887 RS720884:SH720887 ABO720884:ACD720887 ALK720884:ALZ720887 AVG720884:AVV720887 BFC720884:BFR720887 BOY720884:BPN720887 BYU720884:BZJ720887 CIQ720884:CJF720887 CSM720884:CTB720887 DCI720884:DCX720887 DME720884:DMT720887 DWA720884:DWP720887 EFW720884:EGL720887 EPS720884:EQH720887 EZO720884:FAD720887 FJK720884:FJZ720887 FTG720884:FTV720887 GDC720884:GDR720887 GMY720884:GNN720887 GWU720884:GXJ720887 HGQ720884:HHF720887 HQM720884:HRB720887 IAI720884:IAX720887 IKE720884:IKT720887 IUA720884:IUP720887 JDW720884:JEL720887 JNS720884:JOH720887 JXO720884:JYD720887 KHK720884:KHZ720887 KRG720884:KRV720887 LBC720884:LBR720887 LKY720884:LLN720887 LUU720884:LVJ720887 MEQ720884:MFF720887 MOM720884:MPB720887 MYI720884:MYX720887 NIE720884:NIT720887 NSA720884:NSP720887 OBW720884:OCL720887 OLS720884:OMH720887 OVO720884:OWD720887 PFK720884:PFZ720887 PPG720884:PPV720887 PZC720884:PZR720887 QIY720884:QJN720887 QSU720884:QTJ720887 RCQ720884:RDF720887 RMM720884:RNB720887 RWI720884:RWX720887 SGE720884:SGT720887 SQA720884:SQP720887 SZW720884:TAL720887 TJS720884:TKH720887 TTO720884:TUD720887 UDK720884:UDZ720887 UNG720884:UNV720887 UXC720884:UXR720887 VGY720884:VHN720887 VQU720884:VRJ720887 WAQ720884:WBF720887 WKM720884:WLB720887 WUI720884:WUX720887 M786420:Y786423 HW786420:IL786423 RS786420:SH786423 ABO786420:ACD786423 ALK786420:ALZ786423 AVG786420:AVV786423 BFC786420:BFR786423 BOY786420:BPN786423 BYU786420:BZJ786423 CIQ786420:CJF786423 CSM786420:CTB786423 DCI786420:DCX786423 DME786420:DMT786423 DWA786420:DWP786423 EFW786420:EGL786423 EPS786420:EQH786423 EZO786420:FAD786423 FJK786420:FJZ786423 FTG786420:FTV786423 GDC786420:GDR786423 GMY786420:GNN786423 GWU786420:GXJ786423 HGQ786420:HHF786423 HQM786420:HRB786423 IAI786420:IAX786423 IKE786420:IKT786423 IUA786420:IUP786423 JDW786420:JEL786423 JNS786420:JOH786423 JXO786420:JYD786423 KHK786420:KHZ786423 KRG786420:KRV786423 LBC786420:LBR786423 LKY786420:LLN786423 LUU786420:LVJ786423 MEQ786420:MFF786423 MOM786420:MPB786423 MYI786420:MYX786423 NIE786420:NIT786423 NSA786420:NSP786423 OBW786420:OCL786423 OLS786420:OMH786423 OVO786420:OWD786423 PFK786420:PFZ786423 PPG786420:PPV786423 PZC786420:PZR786423 QIY786420:QJN786423 QSU786420:QTJ786423 RCQ786420:RDF786423 RMM786420:RNB786423 RWI786420:RWX786423 SGE786420:SGT786423 SQA786420:SQP786423 SZW786420:TAL786423 TJS786420:TKH786423 TTO786420:TUD786423 UDK786420:UDZ786423 UNG786420:UNV786423 UXC786420:UXR786423 VGY786420:VHN786423 VQU786420:VRJ786423 WAQ786420:WBF786423 WKM786420:WLB786423 WUI786420:WUX786423 M851956:Y851959 HW851956:IL851959 RS851956:SH851959 ABO851956:ACD851959 ALK851956:ALZ851959 AVG851956:AVV851959 BFC851956:BFR851959 BOY851956:BPN851959 BYU851956:BZJ851959 CIQ851956:CJF851959 CSM851956:CTB851959 DCI851956:DCX851959 DME851956:DMT851959 DWA851956:DWP851959 EFW851956:EGL851959 EPS851956:EQH851959 EZO851956:FAD851959 FJK851956:FJZ851959 FTG851956:FTV851959 GDC851956:GDR851959 GMY851956:GNN851959 GWU851956:GXJ851959 HGQ851956:HHF851959 HQM851956:HRB851959 IAI851956:IAX851959 IKE851956:IKT851959 IUA851956:IUP851959 JDW851956:JEL851959 JNS851956:JOH851959 JXO851956:JYD851959 KHK851956:KHZ851959 KRG851956:KRV851959 LBC851956:LBR851959 LKY851956:LLN851959 LUU851956:LVJ851959 MEQ851956:MFF851959 MOM851956:MPB851959 MYI851956:MYX851959 NIE851956:NIT851959 NSA851956:NSP851959 OBW851956:OCL851959 OLS851956:OMH851959 OVO851956:OWD851959 PFK851956:PFZ851959 PPG851956:PPV851959 PZC851956:PZR851959 QIY851956:QJN851959 QSU851956:QTJ851959 RCQ851956:RDF851959 RMM851956:RNB851959 RWI851956:RWX851959 SGE851956:SGT851959 SQA851956:SQP851959 SZW851956:TAL851959 TJS851956:TKH851959 TTO851956:TUD851959 UDK851956:UDZ851959 UNG851956:UNV851959 UXC851956:UXR851959 VGY851956:VHN851959 VQU851956:VRJ851959 WAQ851956:WBF851959 WKM851956:WLB851959 WUI851956:WUX851959 M917492:Y917495 HW917492:IL917495 RS917492:SH917495 ABO917492:ACD917495 ALK917492:ALZ917495 AVG917492:AVV917495 BFC917492:BFR917495 BOY917492:BPN917495 BYU917492:BZJ917495 CIQ917492:CJF917495 CSM917492:CTB917495 DCI917492:DCX917495 DME917492:DMT917495 DWA917492:DWP917495 EFW917492:EGL917495 EPS917492:EQH917495 EZO917492:FAD917495 FJK917492:FJZ917495 FTG917492:FTV917495 GDC917492:GDR917495 GMY917492:GNN917495 GWU917492:GXJ917495 HGQ917492:HHF917495 HQM917492:HRB917495 IAI917492:IAX917495 IKE917492:IKT917495 IUA917492:IUP917495 JDW917492:JEL917495 JNS917492:JOH917495 JXO917492:JYD917495 KHK917492:KHZ917495 KRG917492:KRV917495 LBC917492:LBR917495 LKY917492:LLN917495 LUU917492:LVJ917495 MEQ917492:MFF917495 MOM917492:MPB917495 MYI917492:MYX917495 NIE917492:NIT917495 NSA917492:NSP917495 OBW917492:OCL917495 OLS917492:OMH917495 OVO917492:OWD917495 PFK917492:PFZ917495 PPG917492:PPV917495 PZC917492:PZR917495 QIY917492:QJN917495 QSU917492:QTJ917495 RCQ917492:RDF917495 RMM917492:RNB917495 RWI917492:RWX917495 SGE917492:SGT917495 SQA917492:SQP917495 SZW917492:TAL917495 TJS917492:TKH917495 TTO917492:TUD917495 UDK917492:UDZ917495 UNG917492:UNV917495 UXC917492:UXR917495 VGY917492:VHN917495 VQU917492:VRJ917495 WAQ917492:WBF917495 WKM917492:WLB917495 WUI917492:WUX917495 M983028:Y983031 HW983028:IL983031 RS983028:SH983031 ABO983028:ACD983031 ALK983028:ALZ983031 AVG983028:AVV983031 BFC983028:BFR983031 BOY983028:BPN983031 BYU983028:BZJ983031 CIQ983028:CJF983031 CSM983028:CTB983031 DCI983028:DCX983031 DME983028:DMT983031 DWA983028:DWP983031 EFW983028:EGL983031 EPS983028:EQH983031 EZO983028:FAD983031 FJK983028:FJZ983031 FTG983028:FTV983031 GDC983028:GDR983031 GMY983028:GNN983031 GWU983028:GXJ983031 HGQ983028:HHF983031 HQM983028:HRB983031 IAI983028:IAX983031 IKE983028:IKT983031 IUA983028:IUP983031 JDW983028:JEL983031 JNS983028:JOH983031 JXO983028:JYD983031 KHK983028:KHZ983031 KRG983028:KRV983031 LBC983028:LBR983031 LKY983028:LLN983031 LUU983028:LVJ983031 MEQ983028:MFF983031 MOM983028:MPB983031 MYI983028:MYX983031 NIE983028:NIT983031 NSA983028:NSP983031 OBW983028:OCL983031 OLS983028:OMH983031 OVO983028:OWD983031 PFK983028:PFZ983031 PPG983028:PPV983031 PZC983028:PZR983031 QIY983028:QJN983031 QSU983028:QTJ983031 RCQ983028:RDF983031 RMM983028:RNB983031 RWI983028:RWX983031 SGE983028:SGT983031 SQA983028:SQP983031 SZW983028:TAL983031 TJS983028:TKH983031 TTO983028:TUD983031 UDK983028:UDZ983031 UNG983028:UNV983031 UXC983028:UXR983031 VGY983028:VHN983031 VQU983028:VRJ983031 WAQ983028:WBF983031 WKM983028:WLB983031 WUI983028:WUX983031 E6 E9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pageSetUpPr fitToPage="1"/>
  </sheetPr>
  <dimension ref="A1:BG314"/>
  <sheetViews>
    <sheetView showGridLines="0" view="pageBreakPreview" zoomScale="80" zoomScaleNormal="80" zoomScaleSheetLayoutView="80" workbookViewId="0">
      <pane xSplit="4" ySplit="12" topLeftCell="E13" activePane="bottomRight" state="frozen"/>
      <selection activeCell="B3" sqref="B3"/>
      <selection pane="topRight" activeCell="B3" sqref="B3"/>
      <selection pane="bottomLeft" activeCell="B3" sqref="B3"/>
      <selection pane="bottomRight" activeCell="C13" sqref="C13"/>
    </sheetView>
  </sheetViews>
  <sheetFormatPr defaultRowHeight="45.75"/>
  <cols>
    <col min="1" max="1" width="1.625" style="213" customWidth="1"/>
    <col min="2" max="2" width="5.625" style="79" bestFit="1" customWidth="1"/>
    <col min="3" max="3" width="5.625" style="250" bestFit="1" customWidth="1"/>
    <col min="4" max="4" width="5.625" style="62" bestFit="1" customWidth="1"/>
    <col min="5" max="5" width="6.875" style="224" bestFit="1" customWidth="1"/>
    <col min="6" max="6" width="8.625" style="224" customWidth="1"/>
    <col min="7" max="7" width="9.25" style="224" bestFit="1" customWidth="1"/>
    <col min="8" max="8" width="15.5" style="298" bestFit="1" customWidth="1"/>
    <col min="9" max="10" width="7.5" style="61" bestFit="1" customWidth="1"/>
    <col min="11" max="11" width="11.125" style="61" bestFit="1" customWidth="1"/>
    <col min="12" max="12" width="7.5" style="61" bestFit="1" customWidth="1"/>
    <col min="13" max="14" width="7.375" style="61" bestFit="1" customWidth="1"/>
    <col min="15" max="15" width="13.375" style="125" bestFit="1" customWidth="1"/>
    <col min="16" max="16" width="4.625" style="209" customWidth="1"/>
    <col min="17" max="17" width="9.625" style="61" customWidth="1"/>
    <col min="18" max="18" width="5.625" style="61" bestFit="1" customWidth="1"/>
    <col min="19" max="19" width="4.625" style="209" customWidth="1"/>
    <col min="20" max="20" width="9.625" style="61" customWidth="1"/>
    <col min="21" max="21" width="5.625" style="61" bestFit="1" customWidth="1"/>
    <col min="22" max="22" width="4.625" style="209" customWidth="1"/>
    <col min="23" max="23" width="18.625" style="61" customWidth="1"/>
    <col min="24" max="24" width="4.625" style="209" customWidth="1"/>
    <col min="25" max="25" width="15.625" style="61" customWidth="1"/>
    <col min="26" max="26" width="4.625" style="209" customWidth="1"/>
    <col min="27" max="27" width="18.625" style="61" customWidth="1"/>
    <col min="28" max="28" width="11.125" style="61" customWidth="1"/>
    <col min="29" max="29" width="11.625" style="61" customWidth="1"/>
    <col min="30" max="31" width="11.125" style="61" customWidth="1"/>
    <col min="32" max="32" width="4.625" style="209" customWidth="1"/>
    <col min="33" max="33" width="5.625" style="61" bestFit="1" customWidth="1"/>
    <col min="34" max="34" width="4.625" style="209" customWidth="1"/>
    <col min="35" max="35" width="9.625" style="61" customWidth="1"/>
    <col min="36" max="36" width="4.625" style="209" customWidth="1"/>
    <col min="37" max="37" width="17.625" style="123" bestFit="1" customWidth="1"/>
    <col min="38" max="38" width="4.625" style="209" customWidth="1"/>
    <col min="39" max="39" width="13.375" style="61" bestFit="1" customWidth="1"/>
    <col min="40" max="40" width="5.625" style="61" bestFit="1" customWidth="1"/>
    <col min="41" max="41" width="4.625" style="209" customWidth="1"/>
    <col min="42" max="42" width="13.375" style="61" bestFit="1" customWidth="1"/>
    <col min="43" max="43" width="5.625" style="61" bestFit="1" customWidth="1"/>
    <col min="44" max="44" width="4.625" style="209" customWidth="1"/>
    <col min="45" max="45" width="13.375" style="61" bestFit="1" customWidth="1"/>
    <col min="46" max="46" width="5.625" style="61" bestFit="1" customWidth="1"/>
    <col min="47" max="47" width="4.625" style="209" customWidth="1"/>
    <col min="48" max="48" width="1.625" style="79" customWidth="1"/>
    <col min="49" max="49" width="9" style="79" customWidth="1"/>
    <col min="50" max="50" width="6.875" style="79" hidden="1" customWidth="1"/>
    <col min="51" max="51" width="5.875" style="79" hidden="1" customWidth="1"/>
    <col min="52" max="52" width="1.625" style="177" hidden="1" customWidth="1"/>
    <col min="53" max="54" width="5.625" style="79" hidden="1" customWidth="1"/>
    <col min="55" max="55" width="1.625" style="177" hidden="1" customWidth="1"/>
    <col min="56" max="56" width="13.375" style="79" hidden="1" customWidth="1"/>
    <col min="57" max="57" width="9.375" style="79" hidden="1" customWidth="1"/>
    <col min="58" max="58" width="5.875" style="79" hidden="1" customWidth="1"/>
    <col min="59" max="59" width="10" style="79" hidden="1" customWidth="1"/>
    <col min="60" max="16384" width="9" style="79"/>
  </cols>
  <sheetData>
    <row r="1" spans="1:59" s="642" customFormat="1" ht="18.75">
      <c r="A1" s="639" t="s">
        <v>815</v>
      </c>
      <c r="B1" s="639"/>
      <c r="C1" s="640"/>
      <c r="D1" s="641"/>
      <c r="O1" s="643"/>
      <c r="P1" s="644"/>
      <c r="S1" s="644"/>
      <c r="V1" s="644"/>
      <c r="X1" s="644"/>
      <c r="Z1" s="644"/>
      <c r="AF1" s="644"/>
      <c r="AH1" s="644"/>
      <c r="AJ1" s="644"/>
      <c r="AK1" s="645"/>
      <c r="AL1" s="644"/>
      <c r="AO1" s="644"/>
      <c r="AR1" s="644"/>
      <c r="AU1" s="644"/>
      <c r="AZ1" s="646"/>
      <c r="BC1" s="646"/>
    </row>
    <row r="2" spans="1:59" s="642" customFormat="1" ht="18.75">
      <c r="A2" s="639" t="s">
        <v>866</v>
      </c>
      <c r="C2" s="640"/>
      <c r="D2" s="641"/>
      <c r="O2" s="643"/>
      <c r="P2" s="644"/>
      <c r="S2" s="644"/>
      <c r="V2" s="644"/>
      <c r="X2" s="644"/>
      <c r="Z2" s="644"/>
      <c r="AF2" s="644"/>
      <c r="AH2" s="644"/>
      <c r="AJ2" s="644"/>
      <c r="AK2" s="645"/>
      <c r="AL2" s="644"/>
      <c r="AO2" s="644"/>
      <c r="AR2" s="644"/>
      <c r="AU2" s="644"/>
      <c r="AZ2" s="646"/>
      <c r="BC2" s="646"/>
    </row>
    <row r="3" spans="1:59" s="642" customFormat="1" ht="18.75">
      <c r="A3" s="639" t="s">
        <v>867</v>
      </c>
      <c r="B3" s="639"/>
      <c r="C3" s="640"/>
      <c r="D3" s="641"/>
      <c r="O3" s="643"/>
      <c r="P3" s="644"/>
      <c r="S3" s="644"/>
      <c r="V3" s="644"/>
      <c r="X3" s="644"/>
      <c r="Z3" s="644"/>
      <c r="AF3" s="644"/>
      <c r="AH3" s="644"/>
      <c r="AJ3" s="644"/>
      <c r="AK3" s="645"/>
      <c r="AL3" s="644"/>
      <c r="AO3" s="644"/>
      <c r="AR3" s="644"/>
      <c r="AU3" s="644"/>
      <c r="AZ3" s="646"/>
      <c r="BC3" s="646"/>
    </row>
    <row r="4" spans="1:59" s="197" customFormat="1" ht="13.5">
      <c r="C4" s="246" t="s">
        <v>365</v>
      </c>
      <c r="D4" s="198"/>
      <c r="I4" s="201"/>
      <c r="J4" s="201"/>
      <c r="K4" s="201"/>
      <c r="L4" s="201"/>
      <c r="M4" s="201"/>
      <c r="N4" s="201"/>
      <c r="O4" s="202"/>
      <c r="P4" s="205"/>
      <c r="Q4" s="201"/>
      <c r="R4" s="201"/>
      <c r="S4" s="205"/>
      <c r="T4" s="201"/>
      <c r="U4" s="201"/>
      <c r="V4" s="205"/>
      <c r="W4" s="203"/>
      <c r="X4" s="205"/>
      <c r="Y4" s="203"/>
      <c r="Z4" s="205"/>
      <c r="AA4" s="203"/>
      <c r="AB4" s="201"/>
      <c r="AC4" s="201"/>
      <c r="AD4" s="201"/>
      <c r="AE4" s="201"/>
      <c r="AF4" s="205"/>
      <c r="AG4" s="201"/>
      <c r="AH4" s="205"/>
      <c r="AI4" s="201"/>
      <c r="AJ4" s="205"/>
      <c r="AK4" s="204"/>
      <c r="AL4" s="205"/>
      <c r="AM4" s="201"/>
      <c r="AN4" s="201"/>
      <c r="AO4" s="205"/>
      <c r="AP4" s="201"/>
      <c r="AQ4" s="201"/>
      <c r="AR4" s="205"/>
      <c r="AS4" s="200"/>
      <c r="AT4" s="200"/>
      <c r="AU4" s="211"/>
      <c r="AZ4" s="199"/>
      <c r="BC4" s="199"/>
    </row>
    <row r="5" spans="1:59" s="197" customFormat="1" ht="18.75">
      <c r="B5" s="1302" t="s">
        <v>605</v>
      </c>
      <c r="C5" s="1302"/>
      <c r="D5" s="1302"/>
      <c r="E5" s="1302"/>
      <c r="F5" s="1302"/>
      <c r="G5" s="1302"/>
      <c r="I5" s="201"/>
      <c r="J5" s="201"/>
      <c r="K5" s="201"/>
      <c r="L5" s="201"/>
      <c r="M5" s="201"/>
      <c r="N5" s="201"/>
      <c r="O5" s="202"/>
      <c r="P5" s="205"/>
      <c r="Q5" s="201"/>
      <c r="R5" s="201"/>
      <c r="S5" s="205"/>
      <c r="T5" s="201"/>
      <c r="U5" s="201"/>
      <c r="V5" s="205"/>
      <c r="W5" s="203"/>
      <c r="X5" s="205"/>
      <c r="Y5" s="201"/>
      <c r="Z5" s="205"/>
      <c r="AA5" s="203"/>
      <c r="AB5" s="201"/>
      <c r="AC5" s="201"/>
      <c r="AD5" s="201"/>
      <c r="AE5" s="201"/>
      <c r="AF5" s="205"/>
      <c r="AG5" s="201"/>
      <c r="AH5" s="205"/>
      <c r="AI5" s="203"/>
      <c r="AJ5" s="205"/>
      <c r="AK5" s="204"/>
      <c r="AL5" s="205"/>
      <c r="AM5" s="201"/>
      <c r="AN5" s="201"/>
      <c r="AO5" s="205"/>
      <c r="AP5" s="201"/>
      <c r="AQ5" s="201"/>
      <c r="AR5" s="205"/>
      <c r="AS5" s="200"/>
      <c r="AT5" s="200"/>
      <c r="AU5" s="318"/>
      <c r="AZ5" s="199"/>
      <c r="BC5" s="199"/>
    </row>
    <row r="6" spans="1:59" ht="13.5">
      <c r="A6" s="79"/>
      <c r="C6" s="247" t="s">
        <v>365</v>
      </c>
      <c r="D6" s="54"/>
      <c r="E6" s="79"/>
      <c r="F6" s="79"/>
      <c r="G6" s="79"/>
      <c r="H6" s="79"/>
      <c r="I6" s="201"/>
      <c r="J6" s="201"/>
      <c r="K6" s="201"/>
      <c r="L6" s="56"/>
      <c r="M6" s="56"/>
      <c r="N6" s="79"/>
      <c r="O6" s="81"/>
      <c r="P6" s="212"/>
      <c r="Q6" s="79"/>
      <c r="R6" s="56"/>
      <c r="S6" s="206"/>
      <c r="T6" s="56"/>
      <c r="U6" s="56"/>
      <c r="V6" s="206"/>
      <c r="W6" s="203"/>
      <c r="X6" s="206"/>
      <c r="Y6" s="201"/>
      <c r="Z6" s="206"/>
      <c r="AA6" s="57"/>
      <c r="AB6" s="56"/>
      <c r="AC6" s="56"/>
      <c r="AD6" s="56"/>
      <c r="AE6" s="56"/>
      <c r="AF6" s="206"/>
      <c r="AG6" s="56"/>
      <c r="AH6" s="206"/>
      <c r="AI6" s="201"/>
      <c r="AJ6" s="206"/>
      <c r="AK6" s="86"/>
      <c r="AL6" s="206"/>
      <c r="AM6" s="56"/>
      <c r="AN6" s="56"/>
      <c r="AO6" s="206"/>
      <c r="AP6" s="56"/>
      <c r="AQ6" s="56"/>
      <c r="AR6" s="206"/>
      <c r="AS6" s="55"/>
      <c r="AT6" s="55"/>
      <c r="AU6" s="207"/>
    </row>
    <row r="7" spans="1:59" ht="43.5" customHeight="1">
      <c r="A7" s="58"/>
      <c r="B7" s="1299" t="s">
        <v>366</v>
      </c>
      <c r="C7" s="1300"/>
      <c r="D7" s="1300"/>
      <c r="E7" s="1301"/>
      <c r="F7" s="1323" t="str">
        <f>'2.全体概要'!C7</f>
        <v>(例)　○○○○マンション</v>
      </c>
      <c r="G7" s="1324"/>
      <c r="H7" s="1324"/>
      <c r="I7" s="1324"/>
      <c r="J7" s="1324"/>
      <c r="K7" s="1324"/>
      <c r="L7" s="1324"/>
      <c r="M7" s="1324"/>
      <c r="N7" s="1325" t="s">
        <v>425</v>
      </c>
      <c r="O7" s="1325"/>
      <c r="P7" s="1325"/>
      <c r="Q7" s="1326"/>
      <c r="R7" s="56"/>
      <c r="S7" s="206"/>
      <c r="T7" s="56"/>
      <c r="U7" s="56"/>
      <c r="V7" s="206"/>
      <c r="W7" s="201"/>
      <c r="X7" s="206"/>
      <c r="Y7" s="201"/>
      <c r="Z7" s="206"/>
      <c r="AA7" s="57"/>
      <c r="AB7" s="56"/>
      <c r="AC7" s="56"/>
      <c r="AD7" s="56"/>
      <c r="AE7" s="56"/>
      <c r="AF7" s="206"/>
      <c r="AG7" s="56"/>
      <c r="AH7" s="206"/>
      <c r="AI7" s="56"/>
      <c r="AJ7" s="206"/>
      <c r="AK7" s="86"/>
      <c r="AL7" s="206"/>
      <c r="AM7" s="56"/>
      <c r="AN7" s="56"/>
      <c r="AO7" s="206"/>
      <c r="AP7" s="56"/>
      <c r="AQ7" s="56"/>
      <c r="AR7" s="206"/>
      <c r="AS7" s="56"/>
      <c r="AT7" s="56"/>
      <c r="AU7" s="206"/>
    </row>
    <row r="8" spans="1:59" ht="14.25" thickBot="1">
      <c r="A8" s="79"/>
      <c r="C8" s="247" t="s">
        <v>365</v>
      </c>
      <c r="D8" s="54"/>
      <c r="E8" s="79"/>
      <c r="F8" s="79"/>
      <c r="G8" s="79"/>
      <c r="H8" s="79"/>
      <c r="I8" s="79"/>
      <c r="J8" s="79"/>
      <c r="K8" s="79"/>
      <c r="L8" s="79"/>
      <c r="M8" s="79"/>
      <c r="N8" s="79"/>
      <c r="O8" s="81"/>
      <c r="P8" s="212"/>
      <c r="Q8" s="55"/>
      <c r="R8" s="55"/>
      <c r="S8" s="207"/>
      <c r="T8" s="55"/>
      <c r="U8" s="55"/>
      <c r="V8" s="207"/>
      <c r="W8" s="55"/>
      <c r="X8" s="207"/>
      <c r="Y8" s="55"/>
      <c r="Z8" s="207"/>
      <c r="AA8" s="59"/>
      <c r="AB8" s="55"/>
      <c r="AC8" s="55"/>
      <c r="AD8" s="55"/>
      <c r="AE8" s="55"/>
      <c r="AF8" s="207"/>
      <c r="AG8" s="55"/>
      <c r="AH8" s="207"/>
      <c r="AI8" s="55"/>
      <c r="AJ8" s="207"/>
      <c r="AK8" s="87"/>
      <c r="AL8" s="207"/>
      <c r="AM8" s="55"/>
      <c r="AN8" s="55"/>
      <c r="AO8" s="207"/>
      <c r="AP8" s="55"/>
      <c r="AQ8" s="55"/>
      <c r="AR8" s="207"/>
      <c r="AS8" s="55"/>
      <c r="AT8" s="55"/>
      <c r="AU8" s="207"/>
      <c r="AX8" s="82"/>
      <c r="AY8" s="82"/>
      <c r="AZ8" s="183"/>
      <c r="BA8" s="1303" t="s">
        <v>367</v>
      </c>
      <c r="BB8" s="1303"/>
      <c r="BC8" s="183"/>
      <c r="BD8" s="1303" t="s">
        <v>291</v>
      </c>
      <c r="BE8" s="1303"/>
      <c r="BF8" s="1303"/>
      <c r="BG8" s="1303"/>
    </row>
    <row r="9" spans="1:59" ht="21">
      <c r="A9" s="258"/>
      <c r="B9" s="1304" t="s">
        <v>368</v>
      </c>
      <c r="C9" s="1306" t="s">
        <v>369</v>
      </c>
      <c r="D9" s="1304" t="s">
        <v>370</v>
      </c>
      <c r="E9" s="1304" t="s">
        <v>371</v>
      </c>
      <c r="F9" s="1304" t="s">
        <v>372</v>
      </c>
      <c r="G9" s="1304" t="s">
        <v>373</v>
      </c>
      <c r="H9" s="1311" t="s">
        <v>639</v>
      </c>
      <c r="I9" s="1313" t="s">
        <v>374</v>
      </c>
      <c r="J9" s="1314"/>
      <c r="K9" s="1313" t="s">
        <v>375</v>
      </c>
      <c r="L9" s="1317"/>
      <c r="M9" s="1317"/>
      <c r="N9" s="1317"/>
      <c r="O9" s="1317"/>
      <c r="P9" s="1314"/>
      <c r="Q9" s="1313" t="s">
        <v>376</v>
      </c>
      <c r="R9" s="1317"/>
      <c r="S9" s="1317"/>
      <c r="T9" s="1317"/>
      <c r="U9" s="1317"/>
      <c r="V9" s="1314"/>
      <c r="W9" s="1313" t="s">
        <v>376</v>
      </c>
      <c r="X9" s="1314"/>
      <c r="Y9" s="1313" t="s">
        <v>377</v>
      </c>
      <c r="Z9" s="1314"/>
      <c r="AA9" s="1313" t="s">
        <v>378</v>
      </c>
      <c r="AB9" s="1317"/>
      <c r="AC9" s="1317"/>
      <c r="AD9" s="1317"/>
      <c r="AE9" s="1317"/>
      <c r="AF9" s="1318"/>
      <c r="AG9" s="1304" t="s">
        <v>379</v>
      </c>
      <c r="AH9" s="1304"/>
      <c r="AI9" s="1304" t="s">
        <v>380</v>
      </c>
      <c r="AJ9" s="1304"/>
      <c r="AK9" s="1304" t="s">
        <v>433</v>
      </c>
      <c r="AL9" s="1304"/>
      <c r="AM9" s="1304" t="s">
        <v>381</v>
      </c>
      <c r="AN9" s="1304"/>
      <c r="AO9" s="1304"/>
      <c r="AP9" s="1304" t="s">
        <v>382</v>
      </c>
      <c r="AQ9" s="1304"/>
      <c r="AR9" s="1304"/>
      <c r="AS9" s="1304" t="s">
        <v>383</v>
      </c>
      <c r="AT9" s="1304"/>
      <c r="AU9" s="1304"/>
      <c r="AX9" s="82"/>
      <c r="AY9" s="82"/>
      <c r="AZ9" s="183"/>
      <c r="BA9" s="1303"/>
      <c r="BB9" s="1303"/>
      <c r="BC9" s="183"/>
      <c r="BD9" s="1303" t="s">
        <v>384</v>
      </c>
      <c r="BE9" s="1303" t="s">
        <v>385</v>
      </c>
      <c r="BF9" s="1303"/>
      <c r="BG9" s="1303"/>
    </row>
    <row r="10" spans="1:59" ht="24">
      <c r="A10" s="259"/>
      <c r="B10" s="1305"/>
      <c r="C10" s="1307"/>
      <c r="D10" s="1305"/>
      <c r="E10" s="1305"/>
      <c r="F10" s="1305"/>
      <c r="G10" s="1305"/>
      <c r="H10" s="1312"/>
      <c r="I10" s="1308"/>
      <c r="J10" s="1310"/>
      <c r="K10" s="1308"/>
      <c r="L10" s="1309"/>
      <c r="M10" s="1309"/>
      <c r="N10" s="1309"/>
      <c r="O10" s="1309"/>
      <c r="P10" s="1310"/>
      <c r="Q10" s="1308" t="s">
        <v>614</v>
      </c>
      <c r="R10" s="1309"/>
      <c r="S10" s="1309"/>
      <c r="T10" s="1309" t="s">
        <v>613</v>
      </c>
      <c r="U10" s="1309"/>
      <c r="V10" s="1310"/>
      <c r="W10" s="1308" t="s">
        <v>615</v>
      </c>
      <c r="X10" s="1310"/>
      <c r="Y10" s="1308"/>
      <c r="Z10" s="1310"/>
      <c r="AA10" s="1308"/>
      <c r="AB10" s="1309"/>
      <c r="AC10" s="1309"/>
      <c r="AD10" s="1309"/>
      <c r="AE10" s="1309"/>
      <c r="AF10" s="1315"/>
      <c r="AG10" s="1305"/>
      <c r="AH10" s="1305"/>
      <c r="AI10" s="1305"/>
      <c r="AJ10" s="1305"/>
      <c r="AK10" s="1305"/>
      <c r="AL10" s="1305"/>
      <c r="AM10" s="1305"/>
      <c r="AN10" s="1305"/>
      <c r="AO10" s="1305"/>
      <c r="AP10" s="1305"/>
      <c r="AQ10" s="1305"/>
      <c r="AR10" s="1305"/>
      <c r="AS10" s="1305"/>
      <c r="AT10" s="1305"/>
      <c r="AU10" s="1305"/>
      <c r="AX10" s="1303" t="s">
        <v>290</v>
      </c>
      <c r="AY10" s="1303"/>
      <c r="AZ10" s="183"/>
      <c r="BA10" s="1303"/>
      <c r="BB10" s="1303"/>
      <c r="BC10" s="183"/>
      <c r="BD10" s="1303"/>
      <c r="BE10" s="1303" t="s">
        <v>386</v>
      </c>
      <c r="BF10" s="1303" t="s">
        <v>292</v>
      </c>
      <c r="BG10" s="1303"/>
    </row>
    <row r="11" spans="1:59" ht="18.75">
      <c r="A11" s="60"/>
      <c r="B11" s="1305"/>
      <c r="C11" s="1307"/>
      <c r="D11" s="1305"/>
      <c r="E11" s="1305"/>
      <c r="F11" s="1305"/>
      <c r="G11" s="1305"/>
      <c r="H11" s="1312"/>
      <c r="I11" s="1308" t="s">
        <v>387</v>
      </c>
      <c r="J11" s="1310" t="s">
        <v>388</v>
      </c>
      <c r="K11" s="1308" t="s">
        <v>616</v>
      </c>
      <c r="L11" s="1309" t="s">
        <v>389</v>
      </c>
      <c r="M11" s="1309"/>
      <c r="N11" s="1309"/>
      <c r="O11" s="1320" t="s">
        <v>390</v>
      </c>
      <c r="P11" s="1316" t="s">
        <v>391</v>
      </c>
      <c r="Q11" s="1308" t="s">
        <v>392</v>
      </c>
      <c r="R11" s="1309" t="s">
        <v>393</v>
      </c>
      <c r="S11" s="1319" t="s">
        <v>391</v>
      </c>
      <c r="T11" s="1309" t="s">
        <v>392</v>
      </c>
      <c r="U11" s="1309" t="s">
        <v>393</v>
      </c>
      <c r="V11" s="1316" t="s">
        <v>391</v>
      </c>
      <c r="W11" s="1308" t="s">
        <v>394</v>
      </c>
      <c r="X11" s="1316" t="s">
        <v>391</v>
      </c>
      <c r="Y11" s="1308" t="s">
        <v>395</v>
      </c>
      <c r="Z11" s="1316" t="s">
        <v>391</v>
      </c>
      <c r="AA11" s="1308" t="s">
        <v>396</v>
      </c>
      <c r="AB11" s="1309" t="s">
        <v>397</v>
      </c>
      <c r="AC11" s="1309"/>
      <c r="AD11" s="1309"/>
      <c r="AE11" s="1309"/>
      <c r="AF11" s="1321" t="s">
        <v>391</v>
      </c>
      <c r="AG11" s="1312" t="s">
        <v>398</v>
      </c>
      <c r="AH11" s="1316" t="s">
        <v>391</v>
      </c>
      <c r="AI11" s="1312" t="s">
        <v>617</v>
      </c>
      <c r="AJ11" s="1316" t="s">
        <v>391</v>
      </c>
      <c r="AK11" s="1322" t="s">
        <v>852</v>
      </c>
      <c r="AL11" s="1316" t="s">
        <v>391</v>
      </c>
      <c r="AM11" s="1312" t="s">
        <v>399</v>
      </c>
      <c r="AN11" s="1315" t="s">
        <v>393</v>
      </c>
      <c r="AO11" s="1316" t="s">
        <v>391</v>
      </c>
      <c r="AP11" s="1312" t="s">
        <v>399</v>
      </c>
      <c r="AQ11" s="1315" t="s">
        <v>393</v>
      </c>
      <c r="AR11" s="1316" t="s">
        <v>391</v>
      </c>
      <c r="AS11" s="1312" t="s">
        <v>399</v>
      </c>
      <c r="AT11" s="1315" t="s">
        <v>393</v>
      </c>
      <c r="AU11" s="1316" t="s">
        <v>391</v>
      </c>
      <c r="AX11" s="1303"/>
      <c r="AY11" s="1303"/>
      <c r="AZ11" s="183"/>
      <c r="BA11" s="1303"/>
      <c r="BB11" s="1303"/>
      <c r="BC11" s="183"/>
      <c r="BD11" s="1303"/>
      <c r="BE11" s="1303"/>
      <c r="BF11" s="1303" t="s">
        <v>400</v>
      </c>
      <c r="BG11" s="1303" t="s">
        <v>401</v>
      </c>
    </row>
    <row r="12" spans="1:59">
      <c r="B12" s="1305"/>
      <c r="C12" s="1307"/>
      <c r="D12" s="1305"/>
      <c r="E12" s="1305"/>
      <c r="F12" s="1305"/>
      <c r="G12" s="1305"/>
      <c r="H12" s="1312"/>
      <c r="I12" s="1308"/>
      <c r="J12" s="1310"/>
      <c r="K12" s="1308"/>
      <c r="L12" s="473" t="s">
        <v>402</v>
      </c>
      <c r="M12" s="473" t="s">
        <v>403</v>
      </c>
      <c r="N12" s="473" t="s">
        <v>404</v>
      </c>
      <c r="O12" s="1320"/>
      <c r="P12" s="1316"/>
      <c r="Q12" s="1308"/>
      <c r="R12" s="1309"/>
      <c r="S12" s="1319"/>
      <c r="T12" s="1309"/>
      <c r="U12" s="1309"/>
      <c r="V12" s="1316"/>
      <c r="W12" s="1308"/>
      <c r="X12" s="1316"/>
      <c r="Y12" s="1308"/>
      <c r="Z12" s="1316"/>
      <c r="AA12" s="1308"/>
      <c r="AB12" s="473" t="s">
        <v>405</v>
      </c>
      <c r="AC12" s="473" t="s">
        <v>406</v>
      </c>
      <c r="AD12" s="473" t="s">
        <v>407</v>
      </c>
      <c r="AE12" s="473" t="s">
        <v>573</v>
      </c>
      <c r="AF12" s="1321"/>
      <c r="AG12" s="1312"/>
      <c r="AH12" s="1316"/>
      <c r="AI12" s="1312"/>
      <c r="AJ12" s="1316"/>
      <c r="AK12" s="1322"/>
      <c r="AL12" s="1316"/>
      <c r="AM12" s="1312"/>
      <c r="AN12" s="1315"/>
      <c r="AO12" s="1316"/>
      <c r="AP12" s="1312"/>
      <c r="AQ12" s="1315"/>
      <c r="AR12" s="1316"/>
      <c r="AS12" s="1312"/>
      <c r="AT12" s="1315"/>
      <c r="AU12" s="1316"/>
      <c r="AX12" s="82" t="s">
        <v>408</v>
      </c>
      <c r="AY12" s="82" t="s">
        <v>385</v>
      </c>
      <c r="AZ12" s="183"/>
      <c r="BA12" s="82" t="s">
        <v>409</v>
      </c>
      <c r="BB12" s="82" t="s">
        <v>385</v>
      </c>
      <c r="BC12" s="183"/>
      <c r="BD12" s="1303"/>
      <c r="BE12" s="1303"/>
      <c r="BF12" s="1303"/>
      <c r="BG12" s="1303"/>
    </row>
    <row r="13" spans="1:59">
      <c r="B13" s="184">
        <v>1</v>
      </c>
      <c r="C13" s="248"/>
      <c r="D13" s="185"/>
      <c r="E13" s="220"/>
      <c r="F13" s="221"/>
      <c r="G13" s="221"/>
      <c r="H13" s="296"/>
      <c r="I13" s="189"/>
      <c r="J13" s="190"/>
      <c r="K13" s="189"/>
      <c r="L13" s="214" t="str">
        <f>IF($F13="","",VLOOKUP($F13,$AX$13:$AY$17,2,TRUE))</f>
        <v/>
      </c>
      <c r="M13" s="215" t="str">
        <f>IF($G13="","",INDEX($BB$13:$BB$16,MATCH($G13,$BA$13:$BA$16,-1)))</f>
        <v/>
      </c>
      <c r="N13" s="214" t="str">
        <f>IF(OR($F13="",$I13="",$J13=""),"",VLOOKUP($I13&amp;$J13,$BD$13:$BG$18,IF($F13&lt;50,2,IF(AND($K13="該当",$I13="角住戸"),4,3)),FALSE))</f>
        <v/>
      </c>
      <c r="O13" s="216">
        <f>IF(OR(L13="",M13="",N13=""),0,(700000*L13*M13*N13))</f>
        <v>0</v>
      </c>
      <c r="P13" s="210"/>
      <c r="Q13" s="386"/>
      <c r="R13" s="387"/>
      <c r="S13" s="598"/>
      <c r="T13" s="387"/>
      <c r="U13" s="181"/>
      <c r="V13" s="210"/>
      <c r="W13" s="189"/>
      <c r="X13" s="210"/>
      <c r="Y13" s="189"/>
      <c r="Z13" s="210"/>
      <c r="AA13" s="386"/>
      <c r="AB13" s="181"/>
      <c r="AC13" s="181"/>
      <c r="AD13" s="181"/>
      <c r="AE13" s="181"/>
      <c r="AF13" s="210"/>
      <c r="AG13" s="192"/>
      <c r="AH13" s="210"/>
      <c r="AI13" s="192"/>
      <c r="AJ13" s="210"/>
      <c r="AK13" s="194"/>
      <c r="AL13" s="210"/>
      <c r="AM13" s="192"/>
      <c r="AN13" s="188"/>
      <c r="AO13" s="210"/>
      <c r="AP13" s="192"/>
      <c r="AQ13" s="188"/>
      <c r="AR13" s="210"/>
      <c r="AS13" s="192"/>
      <c r="AT13" s="188"/>
      <c r="AU13" s="210"/>
      <c r="AX13" s="182">
        <v>0</v>
      </c>
      <c r="AY13" s="182">
        <v>0.4</v>
      </c>
      <c r="AZ13" s="183"/>
      <c r="BA13" s="182">
        <v>0.6</v>
      </c>
      <c r="BB13" s="182">
        <v>1</v>
      </c>
      <c r="BC13" s="183"/>
      <c r="BD13" s="82" t="s">
        <v>293</v>
      </c>
      <c r="BE13" s="182">
        <v>1</v>
      </c>
      <c r="BF13" s="182">
        <v>1</v>
      </c>
      <c r="BG13" s="182"/>
    </row>
    <row r="14" spans="1:59">
      <c r="B14" s="184">
        <v>2</v>
      </c>
      <c r="C14" s="248"/>
      <c r="D14" s="185"/>
      <c r="E14" s="220"/>
      <c r="F14" s="221"/>
      <c r="G14" s="221"/>
      <c r="H14" s="296"/>
      <c r="I14" s="189"/>
      <c r="J14" s="190"/>
      <c r="K14" s="189"/>
      <c r="L14" s="214" t="str">
        <f t="shared" ref="L14:L76" si="0">IF($F14="","",VLOOKUP($F14,$AX$13:$AY$17,2,TRUE))</f>
        <v/>
      </c>
      <c r="M14" s="215" t="str">
        <f t="shared" ref="M14:M76" si="1">IF($G14="","",INDEX($BB$13:$BB$16,MATCH($G14,$BA$13:$BA$16,-1)))</f>
        <v/>
      </c>
      <c r="N14" s="214" t="str">
        <f t="shared" ref="N14:N76" si="2">IF(OR($F14="",$I14="",$J14=""),"",VLOOKUP($I14&amp;$J14,$BD$13:$BG$18,IF($F14&lt;50,2,IF(AND($K14="該当",$I14="角住戸"),4,3)),FALSE))</f>
        <v/>
      </c>
      <c r="O14" s="216">
        <f>IF(OR(L14="",M14="",N14=""),0,(700000*L14*M14*N14))</f>
        <v>0</v>
      </c>
      <c r="P14" s="210"/>
      <c r="Q14" s="386"/>
      <c r="R14" s="181"/>
      <c r="S14" s="208"/>
      <c r="T14" s="387"/>
      <c r="U14" s="181"/>
      <c r="V14" s="210"/>
      <c r="W14" s="189"/>
      <c r="X14" s="210"/>
      <c r="Y14" s="189"/>
      <c r="Z14" s="210"/>
      <c r="AA14" s="386"/>
      <c r="AB14" s="181"/>
      <c r="AC14" s="181"/>
      <c r="AD14" s="181"/>
      <c r="AE14" s="181"/>
      <c r="AF14" s="210"/>
      <c r="AG14" s="192"/>
      <c r="AH14" s="210"/>
      <c r="AI14" s="192"/>
      <c r="AJ14" s="210"/>
      <c r="AK14" s="194"/>
      <c r="AL14" s="210"/>
      <c r="AM14" s="192"/>
      <c r="AN14" s="188"/>
      <c r="AO14" s="210"/>
      <c r="AP14" s="192"/>
      <c r="AQ14" s="188"/>
      <c r="AR14" s="210"/>
      <c r="AS14" s="192"/>
      <c r="AT14" s="188"/>
      <c r="AU14" s="210"/>
      <c r="AX14" s="182">
        <v>35</v>
      </c>
      <c r="AY14" s="182">
        <v>0.6</v>
      </c>
      <c r="AZ14" s="183"/>
      <c r="BA14" s="182">
        <v>0.5</v>
      </c>
      <c r="BB14" s="182">
        <v>1.1000000000000001</v>
      </c>
      <c r="BC14" s="183"/>
      <c r="BD14" s="82" t="s">
        <v>294</v>
      </c>
      <c r="BE14" s="182">
        <v>1.2</v>
      </c>
      <c r="BF14" s="182">
        <v>1.1000000000000001</v>
      </c>
      <c r="BG14" s="182"/>
    </row>
    <row r="15" spans="1:59">
      <c r="B15" s="184">
        <v>3</v>
      </c>
      <c r="C15" s="248"/>
      <c r="D15" s="185"/>
      <c r="E15" s="220"/>
      <c r="F15" s="221"/>
      <c r="G15" s="221"/>
      <c r="H15" s="296"/>
      <c r="I15" s="189"/>
      <c r="J15" s="190"/>
      <c r="K15" s="189"/>
      <c r="L15" s="214" t="str">
        <f t="shared" si="0"/>
        <v/>
      </c>
      <c r="M15" s="215" t="str">
        <f t="shared" si="1"/>
        <v/>
      </c>
      <c r="N15" s="214" t="str">
        <f t="shared" si="2"/>
        <v/>
      </c>
      <c r="O15" s="216">
        <f>IF(OR(L15="",M15="",N15=""),0,(700000*L15*M15*N15))</f>
        <v>0</v>
      </c>
      <c r="P15" s="210"/>
      <c r="Q15" s="386"/>
      <c r="R15" s="181"/>
      <c r="S15" s="208"/>
      <c r="T15" s="387"/>
      <c r="U15" s="181"/>
      <c r="V15" s="210"/>
      <c r="W15" s="189"/>
      <c r="X15" s="210"/>
      <c r="Y15" s="189"/>
      <c r="Z15" s="210"/>
      <c r="AA15" s="386"/>
      <c r="AB15" s="181"/>
      <c r="AC15" s="181"/>
      <c r="AD15" s="181"/>
      <c r="AE15" s="181"/>
      <c r="AF15" s="210"/>
      <c r="AG15" s="192"/>
      <c r="AH15" s="210"/>
      <c r="AI15" s="192"/>
      <c r="AJ15" s="210"/>
      <c r="AK15" s="194"/>
      <c r="AL15" s="210"/>
      <c r="AM15" s="192"/>
      <c r="AN15" s="188"/>
      <c r="AO15" s="210"/>
      <c r="AP15" s="192"/>
      <c r="AQ15" s="188"/>
      <c r="AR15" s="210"/>
      <c r="AS15" s="192"/>
      <c r="AT15" s="188"/>
      <c r="AU15" s="210"/>
      <c r="AX15" s="182">
        <v>50</v>
      </c>
      <c r="AY15" s="182">
        <v>0.8</v>
      </c>
      <c r="AZ15" s="183"/>
      <c r="BA15" s="182">
        <v>0.4</v>
      </c>
      <c r="BB15" s="182">
        <v>1.5</v>
      </c>
      <c r="BC15" s="183"/>
      <c r="BD15" s="82" t="s">
        <v>295</v>
      </c>
      <c r="BE15" s="182">
        <v>1.5</v>
      </c>
      <c r="BF15" s="182">
        <v>1.4</v>
      </c>
      <c r="BG15" s="182"/>
    </row>
    <row r="16" spans="1:59">
      <c r="B16" s="184">
        <v>4</v>
      </c>
      <c r="C16" s="248"/>
      <c r="D16" s="185"/>
      <c r="E16" s="220"/>
      <c r="F16" s="221"/>
      <c r="G16" s="221"/>
      <c r="H16" s="296"/>
      <c r="I16" s="189"/>
      <c r="J16" s="190"/>
      <c r="K16" s="189"/>
      <c r="L16" s="214" t="str">
        <f t="shared" si="0"/>
        <v/>
      </c>
      <c r="M16" s="215" t="str">
        <f t="shared" si="1"/>
        <v/>
      </c>
      <c r="N16" s="214" t="str">
        <f t="shared" si="2"/>
        <v/>
      </c>
      <c r="O16" s="216">
        <f>IF(OR(L16="",M16="",N16=""),0,(700000*L16*M16*N16))</f>
        <v>0</v>
      </c>
      <c r="P16" s="210"/>
      <c r="Q16" s="386"/>
      <c r="R16" s="181"/>
      <c r="S16" s="208"/>
      <c r="T16" s="387"/>
      <c r="U16" s="181"/>
      <c r="V16" s="210"/>
      <c r="W16" s="189"/>
      <c r="X16" s="210"/>
      <c r="Y16" s="189"/>
      <c r="Z16" s="210"/>
      <c r="AA16" s="386"/>
      <c r="AB16" s="181"/>
      <c r="AC16" s="181"/>
      <c r="AD16" s="181"/>
      <c r="AE16" s="181"/>
      <c r="AF16" s="210"/>
      <c r="AG16" s="192"/>
      <c r="AH16" s="210"/>
      <c r="AI16" s="192"/>
      <c r="AJ16" s="210"/>
      <c r="AK16" s="194"/>
      <c r="AL16" s="210"/>
      <c r="AM16" s="192"/>
      <c r="AN16" s="188"/>
      <c r="AO16" s="210"/>
      <c r="AP16" s="192"/>
      <c r="AQ16" s="188"/>
      <c r="AR16" s="210"/>
      <c r="AS16" s="192"/>
      <c r="AT16" s="188"/>
      <c r="AU16" s="210"/>
      <c r="AX16" s="182">
        <v>65</v>
      </c>
      <c r="AY16" s="182">
        <v>1</v>
      </c>
      <c r="AZ16" s="183"/>
      <c r="BA16" s="182">
        <v>0.3</v>
      </c>
      <c r="BB16" s="182">
        <v>2</v>
      </c>
      <c r="BC16" s="183"/>
      <c r="BD16" s="82" t="s">
        <v>296</v>
      </c>
      <c r="BE16" s="182">
        <v>1.7</v>
      </c>
      <c r="BF16" s="182">
        <v>1.55</v>
      </c>
      <c r="BG16" s="182">
        <v>1.8</v>
      </c>
    </row>
    <row r="17" spans="1:59">
      <c r="B17" s="184">
        <v>5</v>
      </c>
      <c r="C17" s="248"/>
      <c r="D17" s="185"/>
      <c r="E17" s="220"/>
      <c r="F17" s="221"/>
      <c r="G17" s="221"/>
      <c r="H17" s="296"/>
      <c r="I17" s="189"/>
      <c r="J17" s="190"/>
      <c r="K17" s="189"/>
      <c r="L17" s="214" t="str">
        <f t="shared" si="0"/>
        <v/>
      </c>
      <c r="M17" s="215" t="str">
        <f t="shared" si="1"/>
        <v/>
      </c>
      <c r="N17" s="214" t="str">
        <f t="shared" si="2"/>
        <v/>
      </c>
      <c r="O17" s="216">
        <f>IF(OR(L17="",M17="",N17=""),0,(700000*L17*M17*N17))</f>
        <v>0</v>
      </c>
      <c r="P17" s="210"/>
      <c r="Q17" s="386"/>
      <c r="R17" s="181"/>
      <c r="S17" s="208"/>
      <c r="T17" s="387"/>
      <c r="U17" s="181"/>
      <c r="V17" s="210"/>
      <c r="W17" s="189"/>
      <c r="X17" s="210"/>
      <c r="Y17" s="189"/>
      <c r="Z17" s="210"/>
      <c r="AA17" s="386"/>
      <c r="AB17" s="181"/>
      <c r="AC17" s="181"/>
      <c r="AD17" s="181"/>
      <c r="AE17" s="181"/>
      <c r="AF17" s="210"/>
      <c r="AG17" s="192"/>
      <c r="AH17" s="210"/>
      <c r="AI17" s="192"/>
      <c r="AJ17" s="210"/>
      <c r="AK17" s="194"/>
      <c r="AL17" s="210"/>
      <c r="AM17" s="192"/>
      <c r="AN17" s="188"/>
      <c r="AO17" s="210"/>
      <c r="AP17" s="192"/>
      <c r="AQ17" s="188"/>
      <c r="AR17" s="210"/>
      <c r="AS17" s="192"/>
      <c r="AT17" s="188"/>
      <c r="AU17" s="210"/>
      <c r="AX17" s="182">
        <v>80</v>
      </c>
      <c r="AY17" s="182">
        <v>1.1499999999999999</v>
      </c>
      <c r="AZ17" s="183"/>
      <c r="BA17" s="82"/>
      <c r="BB17" s="82"/>
      <c r="BC17" s="183"/>
      <c r="BD17" s="82" t="s">
        <v>297</v>
      </c>
      <c r="BE17" s="182">
        <v>1.8</v>
      </c>
      <c r="BF17" s="182">
        <v>1.65</v>
      </c>
      <c r="BG17" s="182">
        <v>1.9</v>
      </c>
    </row>
    <row r="18" spans="1:59">
      <c r="B18" s="184">
        <v>6</v>
      </c>
      <c r="C18" s="248"/>
      <c r="D18" s="185"/>
      <c r="E18" s="220"/>
      <c r="F18" s="221"/>
      <c r="G18" s="221"/>
      <c r="H18" s="296"/>
      <c r="I18" s="189"/>
      <c r="J18" s="190"/>
      <c r="K18" s="189"/>
      <c r="L18" s="214" t="str">
        <f t="shared" si="0"/>
        <v/>
      </c>
      <c r="M18" s="215" t="str">
        <f t="shared" si="1"/>
        <v/>
      </c>
      <c r="N18" s="214" t="str">
        <f t="shared" si="2"/>
        <v/>
      </c>
      <c r="O18" s="216">
        <f t="shared" ref="O18:O81" si="3">IF(OR(L18="",M18="",N18=""),0,(700000*L18*M18*N18))</f>
        <v>0</v>
      </c>
      <c r="P18" s="210"/>
      <c r="Q18" s="386"/>
      <c r="R18" s="181"/>
      <c r="S18" s="208"/>
      <c r="T18" s="387"/>
      <c r="U18" s="181"/>
      <c r="V18" s="210"/>
      <c r="W18" s="189"/>
      <c r="X18" s="210"/>
      <c r="Y18" s="189"/>
      <c r="Z18" s="210"/>
      <c r="AA18" s="386"/>
      <c r="AB18" s="181"/>
      <c r="AC18" s="181"/>
      <c r="AD18" s="181"/>
      <c r="AE18" s="181"/>
      <c r="AF18" s="210"/>
      <c r="AG18" s="192"/>
      <c r="AH18" s="210"/>
      <c r="AI18" s="192"/>
      <c r="AJ18" s="210"/>
      <c r="AK18" s="194"/>
      <c r="AL18" s="210"/>
      <c r="AM18" s="192"/>
      <c r="AN18" s="188"/>
      <c r="AO18" s="210"/>
      <c r="AP18" s="192"/>
      <c r="AQ18" s="188"/>
      <c r="AR18" s="210"/>
      <c r="AS18" s="192"/>
      <c r="AT18" s="188"/>
      <c r="AU18" s="210"/>
      <c r="AX18" s="82"/>
      <c r="AY18" s="82"/>
      <c r="AZ18" s="183"/>
      <c r="BA18" s="82"/>
      <c r="BB18" s="82"/>
      <c r="BC18" s="183"/>
      <c r="BD18" s="82" t="s">
        <v>298</v>
      </c>
      <c r="BE18" s="182">
        <v>2.1</v>
      </c>
      <c r="BF18" s="182">
        <v>1.95</v>
      </c>
      <c r="BG18" s="182">
        <v>2.2000000000000002</v>
      </c>
    </row>
    <row r="19" spans="1:59" s="55" customFormat="1">
      <c r="A19" s="213"/>
      <c r="B19" s="184">
        <v>7</v>
      </c>
      <c r="C19" s="248"/>
      <c r="D19" s="185"/>
      <c r="E19" s="220"/>
      <c r="F19" s="221"/>
      <c r="G19" s="221"/>
      <c r="H19" s="296"/>
      <c r="I19" s="189"/>
      <c r="J19" s="190"/>
      <c r="K19" s="189"/>
      <c r="L19" s="214" t="str">
        <f t="shared" si="0"/>
        <v/>
      </c>
      <c r="M19" s="215" t="str">
        <f t="shared" si="1"/>
        <v/>
      </c>
      <c r="N19" s="214" t="str">
        <f t="shared" si="2"/>
        <v/>
      </c>
      <c r="O19" s="216">
        <f t="shared" si="3"/>
        <v>0</v>
      </c>
      <c r="P19" s="210"/>
      <c r="Q19" s="386"/>
      <c r="R19" s="181"/>
      <c r="S19" s="208"/>
      <c r="T19" s="387"/>
      <c r="U19" s="181"/>
      <c r="V19" s="210"/>
      <c r="W19" s="189"/>
      <c r="X19" s="210"/>
      <c r="Y19" s="189"/>
      <c r="Z19" s="210"/>
      <c r="AA19" s="386"/>
      <c r="AB19" s="181"/>
      <c r="AC19" s="181"/>
      <c r="AD19" s="181"/>
      <c r="AE19" s="181"/>
      <c r="AF19" s="210"/>
      <c r="AG19" s="192"/>
      <c r="AH19" s="210"/>
      <c r="AI19" s="192"/>
      <c r="AJ19" s="210"/>
      <c r="AK19" s="194"/>
      <c r="AL19" s="210"/>
      <c r="AM19" s="192"/>
      <c r="AN19" s="188"/>
      <c r="AO19" s="210"/>
      <c r="AP19" s="192"/>
      <c r="AQ19" s="188"/>
      <c r="AR19" s="210"/>
      <c r="AS19" s="192"/>
      <c r="AT19" s="188"/>
      <c r="AU19" s="210"/>
      <c r="AV19" s="79"/>
      <c r="AW19" s="79"/>
      <c r="AX19" s="82"/>
      <c r="AY19" s="82"/>
      <c r="AZ19" s="183"/>
      <c r="BA19" s="82"/>
      <c r="BB19" s="82"/>
      <c r="BC19" s="183"/>
      <c r="BD19" s="82"/>
      <c r="BE19" s="82"/>
      <c r="BF19" s="82"/>
      <c r="BG19" s="82"/>
    </row>
    <row r="20" spans="1:59" s="55" customFormat="1">
      <c r="A20" s="213"/>
      <c r="B20" s="184">
        <v>8</v>
      </c>
      <c r="C20" s="248"/>
      <c r="D20" s="185"/>
      <c r="E20" s="220"/>
      <c r="F20" s="221"/>
      <c r="G20" s="221"/>
      <c r="H20" s="296"/>
      <c r="I20" s="189"/>
      <c r="J20" s="190"/>
      <c r="K20" s="189"/>
      <c r="L20" s="214" t="str">
        <f t="shared" si="0"/>
        <v/>
      </c>
      <c r="M20" s="215" t="str">
        <f t="shared" si="1"/>
        <v/>
      </c>
      <c r="N20" s="214" t="str">
        <f t="shared" si="2"/>
        <v/>
      </c>
      <c r="O20" s="216">
        <f t="shared" si="3"/>
        <v>0</v>
      </c>
      <c r="P20" s="210"/>
      <c r="Q20" s="386"/>
      <c r="R20" s="181"/>
      <c r="S20" s="208"/>
      <c r="T20" s="387"/>
      <c r="U20" s="181"/>
      <c r="V20" s="210"/>
      <c r="W20" s="189"/>
      <c r="X20" s="210"/>
      <c r="Y20" s="189"/>
      <c r="Z20" s="210"/>
      <c r="AA20" s="386"/>
      <c r="AB20" s="181"/>
      <c r="AC20" s="181"/>
      <c r="AD20" s="181"/>
      <c r="AE20" s="181"/>
      <c r="AF20" s="210"/>
      <c r="AG20" s="192"/>
      <c r="AH20" s="210"/>
      <c r="AI20" s="192"/>
      <c r="AJ20" s="210"/>
      <c r="AK20" s="194"/>
      <c r="AL20" s="210"/>
      <c r="AM20" s="192"/>
      <c r="AN20" s="188"/>
      <c r="AO20" s="210"/>
      <c r="AP20" s="192"/>
      <c r="AQ20" s="188"/>
      <c r="AR20" s="210"/>
      <c r="AS20" s="192"/>
      <c r="AT20" s="188"/>
      <c r="AU20" s="210"/>
      <c r="AV20" s="79"/>
      <c r="AW20" s="79"/>
      <c r="AX20" s="82"/>
      <c r="AY20" s="82"/>
      <c r="AZ20" s="183"/>
      <c r="BA20" s="82"/>
      <c r="BB20" s="82"/>
      <c r="BC20" s="183"/>
      <c r="BD20" s="82"/>
      <c r="BE20" s="82"/>
      <c r="BF20" s="82"/>
      <c r="BG20" s="82"/>
    </row>
    <row r="21" spans="1:59" s="55" customFormat="1">
      <c r="A21" s="213"/>
      <c r="B21" s="184">
        <v>9</v>
      </c>
      <c r="C21" s="248"/>
      <c r="D21" s="185"/>
      <c r="E21" s="220"/>
      <c r="F21" s="221"/>
      <c r="G21" s="221"/>
      <c r="H21" s="296"/>
      <c r="I21" s="189"/>
      <c r="J21" s="190"/>
      <c r="K21" s="189"/>
      <c r="L21" s="214" t="str">
        <f t="shared" si="0"/>
        <v/>
      </c>
      <c r="M21" s="215" t="str">
        <f t="shared" si="1"/>
        <v/>
      </c>
      <c r="N21" s="214" t="str">
        <f t="shared" si="2"/>
        <v/>
      </c>
      <c r="O21" s="216">
        <f t="shared" si="3"/>
        <v>0</v>
      </c>
      <c r="P21" s="210"/>
      <c r="Q21" s="386"/>
      <c r="R21" s="181"/>
      <c r="S21" s="208"/>
      <c r="T21" s="387"/>
      <c r="U21" s="181"/>
      <c r="V21" s="210"/>
      <c r="W21" s="189"/>
      <c r="X21" s="210"/>
      <c r="Y21" s="189"/>
      <c r="Z21" s="210"/>
      <c r="AA21" s="386"/>
      <c r="AB21" s="181"/>
      <c r="AC21" s="181"/>
      <c r="AD21" s="181"/>
      <c r="AE21" s="181"/>
      <c r="AF21" s="210"/>
      <c r="AG21" s="192"/>
      <c r="AH21" s="210"/>
      <c r="AI21" s="192"/>
      <c r="AJ21" s="210"/>
      <c r="AK21" s="194"/>
      <c r="AL21" s="210"/>
      <c r="AM21" s="192"/>
      <c r="AN21" s="188"/>
      <c r="AO21" s="210"/>
      <c r="AP21" s="192"/>
      <c r="AQ21" s="188"/>
      <c r="AR21" s="210"/>
      <c r="AS21" s="192"/>
      <c r="AT21" s="188"/>
      <c r="AU21" s="210"/>
      <c r="AV21" s="79"/>
      <c r="AW21" s="79"/>
      <c r="AX21" s="82"/>
      <c r="AY21" s="82"/>
      <c r="AZ21" s="183"/>
      <c r="BA21" s="82"/>
      <c r="BB21" s="82"/>
      <c r="BC21" s="183"/>
      <c r="BD21" s="82"/>
      <c r="BE21" s="82"/>
      <c r="BF21" s="82"/>
      <c r="BG21" s="82"/>
    </row>
    <row r="22" spans="1:59" s="55" customFormat="1">
      <c r="A22" s="213"/>
      <c r="B22" s="184">
        <v>10</v>
      </c>
      <c r="C22" s="248"/>
      <c r="D22" s="185"/>
      <c r="E22" s="220"/>
      <c r="F22" s="221"/>
      <c r="G22" s="221"/>
      <c r="H22" s="296"/>
      <c r="I22" s="189"/>
      <c r="J22" s="190"/>
      <c r="K22" s="189"/>
      <c r="L22" s="214" t="str">
        <f t="shared" si="0"/>
        <v/>
      </c>
      <c r="M22" s="215" t="str">
        <f t="shared" si="1"/>
        <v/>
      </c>
      <c r="N22" s="214" t="str">
        <f t="shared" si="2"/>
        <v/>
      </c>
      <c r="O22" s="216">
        <f t="shared" si="3"/>
        <v>0</v>
      </c>
      <c r="P22" s="210"/>
      <c r="Q22" s="386"/>
      <c r="R22" s="181"/>
      <c r="S22" s="208"/>
      <c r="T22" s="387"/>
      <c r="U22" s="181"/>
      <c r="V22" s="210"/>
      <c r="W22" s="189"/>
      <c r="X22" s="210"/>
      <c r="Y22" s="189"/>
      <c r="Z22" s="210"/>
      <c r="AA22" s="386"/>
      <c r="AB22" s="181"/>
      <c r="AC22" s="181"/>
      <c r="AD22" s="181"/>
      <c r="AE22" s="181"/>
      <c r="AF22" s="210"/>
      <c r="AG22" s="192"/>
      <c r="AH22" s="210"/>
      <c r="AI22" s="192"/>
      <c r="AJ22" s="210"/>
      <c r="AK22" s="194"/>
      <c r="AL22" s="210"/>
      <c r="AM22" s="192"/>
      <c r="AN22" s="188"/>
      <c r="AO22" s="210"/>
      <c r="AP22" s="192"/>
      <c r="AQ22" s="188"/>
      <c r="AR22" s="210"/>
      <c r="AS22" s="192"/>
      <c r="AT22" s="188"/>
      <c r="AU22" s="210"/>
      <c r="AV22" s="79"/>
      <c r="AW22" s="79"/>
      <c r="AX22" s="79"/>
      <c r="AY22" s="79"/>
      <c r="AZ22" s="177"/>
      <c r="BA22" s="79"/>
      <c r="BB22" s="79"/>
      <c r="BC22" s="177"/>
      <c r="BD22" s="79"/>
      <c r="BE22" s="79"/>
      <c r="BF22" s="79"/>
      <c r="BG22" s="79"/>
    </row>
    <row r="23" spans="1:59" s="55" customFormat="1">
      <c r="A23" s="213"/>
      <c r="B23" s="184">
        <v>11</v>
      </c>
      <c r="C23" s="248"/>
      <c r="D23" s="185"/>
      <c r="E23" s="220"/>
      <c r="F23" s="221"/>
      <c r="G23" s="221"/>
      <c r="H23" s="296"/>
      <c r="I23" s="189"/>
      <c r="J23" s="190"/>
      <c r="K23" s="189"/>
      <c r="L23" s="214" t="str">
        <f t="shared" si="0"/>
        <v/>
      </c>
      <c r="M23" s="215" t="str">
        <f t="shared" si="1"/>
        <v/>
      </c>
      <c r="N23" s="214" t="str">
        <f t="shared" si="2"/>
        <v/>
      </c>
      <c r="O23" s="216">
        <f t="shared" si="3"/>
        <v>0</v>
      </c>
      <c r="P23" s="210"/>
      <c r="Q23" s="386"/>
      <c r="R23" s="181"/>
      <c r="S23" s="208"/>
      <c r="T23" s="387"/>
      <c r="U23" s="181"/>
      <c r="V23" s="210"/>
      <c r="W23" s="189"/>
      <c r="X23" s="210"/>
      <c r="Y23" s="189"/>
      <c r="Z23" s="210"/>
      <c r="AA23" s="386"/>
      <c r="AB23" s="181"/>
      <c r="AC23" s="181"/>
      <c r="AD23" s="181"/>
      <c r="AE23" s="181"/>
      <c r="AF23" s="210"/>
      <c r="AG23" s="192"/>
      <c r="AH23" s="210"/>
      <c r="AI23" s="192"/>
      <c r="AJ23" s="210"/>
      <c r="AK23" s="194"/>
      <c r="AL23" s="210"/>
      <c r="AM23" s="192"/>
      <c r="AN23" s="188"/>
      <c r="AO23" s="210"/>
      <c r="AP23" s="192"/>
      <c r="AQ23" s="188"/>
      <c r="AR23" s="210"/>
      <c r="AS23" s="192"/>
      <c r="AT23" s="188"/>
      <c r="AU23" s="210"/>
      <c r="AV23" s="79"/>
      <c r="AW23" s="79"/>
      <c r="AX23" s="79"/>
      <c r="AY23" s="79"/>
      <c r="AZ23" s="177"/>
      <c r="BA23" s="79"/>
      <c r="BB23" s="79"/>
      <c r="BC23" s="177"/>
      <c r="BD23" s="79"/>
      <c r="BE23" s="79"/>
      <c r="BF23" s="79"/>
      <c r="BG23" s="79"/>
    </row>
    <row r="24" spans="1:59" s="55" customFormat="1">
      <c r="A24" s="213"/>
      <c r="B24" s="184">
        <v>12</v>
      </c>
      <c r="C24" s="248"/>
      <c r="D24" s="185"/>
      <c r="E24" s="220"/>
      <c r="F24" s="221"/>
      <c r="G24" s="221"/>
      <c r="H24" s="296"/>
      <c r="I24" s="189"/>
      <c r="J24" s="190"/>
      <c r="K24" s="189"/>
      <c r="L24" s="214" t="str">
        <f t="shared" si="0"/>
        <v/>
      </c>
      <c r="M24" s="215" t="str">
        <f t="shared" si="1"/>
        <v/>
      </c>
      <c r="N24" s="214" t="str">
        <f t="shared" si="2"/>
        <v/>
      </c>
      <c r="O24" s="216">
        <f t="shared" si="3"/>
        <v>0</v>
      </c>
      <c r="P24" s="210"/>
      <c r="Q24" s="386"/>
      <c r="R24" s="181"/>
      <c r="S24" s="208"/>
      <c r="T24" s="387"/>
      <c r="U24" s="181"/>
      <c r="V24" s="210"/>
      <c r="W24" s="189"/>
      <c r="X24" s="210"/>
      <c r="Y24" s="189"/>
      <c r="Z24" s="210"/>
      <c r="AA24" s="386"/>
      <c r="AB24" s="181"/>
      <c r="AC24" s="181"/>
      <c r="AD24" s="181"/>
      <c r="AE24" s="181"/>
      <c r="AF24" s="210"/>
      <c r="AG24" s="192"/>
      <c r="AH24" s="210"/>
      <c r="AI24" s="192"/>
      <c r="AJ24" s="210"/>
      <c r="AK24" s="194"/>
      <c r="AL24" s="210"/>
      <c r="AM24" s="192"/>
      <c r="AN24" s="188"/>
      <c r="AO24" s="210"/>
      <c r="AP24" s="192"/>
      <c r="AQ24" s="188"/>
      <c r="AR24" s="210"/>
      <c r="AS24" s="192"/>
      <c r="AT24" s="188"/>
      <c r="AU24" s="210"/>
      <c r="AV24" s="79"/>
      <c r="AW24" s="79"/>
      <c r="AX24" s="79"/>
      <c r="AY24" s="79"/>
      <c r="AZ24" s="177"/>
      <c r="BA24" s="79"/>
      <c r="BB24" s="79"/>
      <c r="BC24" s="177"/>
      <c r="BD24" s="79"/>
      <c r="BE24" s="79"/>
      <c r="BF24" s="79"/>
      <c r="BG24" s="79"/>
    </row>
    <row r="25" spans="1:59" s="55" customFormat="1">
      <c r="A25" s="213"/>
      <c r="B25" s="184">
        <v>13</v>
      </c>
      <c r="C25" s="248"/>
      <c r="D25" s="185"/>
      <c r="E25" s="220"/>
      <c r="F25" s="221"/>
      <c r="G25" s="221"/>
      <c r="H25" s="296"/>
      <c r="I25" s="189"/>
      <c r="J25" s="190"/>
      <c r="K25" s="189"/>
      <c r="L25" s="214" t="str">
        <f t="shared" si="0"/>
        <v/>
      </c>
      <c r="M25" s="215" t="str">
        <f t="shared" si="1"/>
        <v/>
      </c>
      <c r="N25" s="214" t="str">
        <f t="shared" si="2"/>
        <v/>
      </c>
      <c r="O25" s="216">
        <f t="shared" si="3"/>
        <v>0</v>
      </c>
      <c r="P25" s="210"/>
      <c r="Q25" s="386"/>
      <c r="R25" s="181"/>
      <c r="S25" s="208"/>
      <c r="T25" s="387"/>
      <c r="U25" s="181"/>
      <c r="V25" s="210"/>
      <c r="W25" s="189"/>
      <c r="X25" s="210"/>
      <c r="Y25" s="189"/>
      <c r="Z25" s="210"/>
      <c r="AA25" s="386"/>
      <c r="AB25" s="181"/>
      <c r="AC25" s="181"/>
      <c r="AD25" s="181"/>
      <c r="AE25" s="181"/>
      <c r="AF25" s="210"/>
      <c r="AG25" s="192"/>
      <c r="AH25" s="210"/>
      <c r="AI25" s="192"/>
      <c r="AJ25" s="210"/>
      <c r="AK25" s="194"/>
      <c r="AL25" s="210"/>
      <c r="AM25" s="192"/>
      <c r="AN25" s="188"/>
      <c r="AO25" s="210"/>
      <c r="AP25" s="192"/>
      <c r="AQ25" s="188"/>
      <c r="AR25" s="210"/>
      <c r="AS25" s="192"/>
      <c r="AT25" s="188"/>
      <c r="AU25" s="210"/>
      <c r="AV25" s="79"/>
      <c r="AW25" s="79"/>
      <c r="AX25" s="79"/>
      <c r="AY25" s="79"/>
      <c r="AZ25" s="177"/>
      <c r="BA25" s="79"/>
      <c r="BB25" s="79"/>
      <c r="BC25" s="177"/>
      <c r="BD25" s="79"/>
      <c r="BE25" s="79"/>
      <c r="BF25" s="79"/>
      <c r="BG25" s="79"/>
    </row>
    <row r="26" spans="1:59" s="55" customFormat="1">
      <c r="A26" s="213"/>
      <c r="B26" s="184">
        <v>14</v>
      </c>
      <c r="C26" s="248"/>
      <c r="D26" s="185"/>
      <c r="E26" s="220"/>
      <c r="F26" s="221"/>
      <c r="G26" s="221"/>
      <c r="H26" s="296"/>
      <c r="I26" s="189"/>
      <c r="J26" s="190"/>
      <c r="K26" s="189"/>
      <c r="L26" s="214" t="str">
        <f t="shared" si="0"/>
        <v/>
      </c>
      <c r="M26" s="215" t="str">
        <f t="shared" si="1"/>
        <v/>
      </c>
      <c r="N26" s="214" t="str">
        <f t="shared" si="2"/>
        <v/>
      </c>
      <c r="O26" s="216">
        <f t="shared" si="3"/>
        <v>0</v>
      </c>
      <c r="P26" s="210"/>
      <c r="Q26" s="386"/>
      <c r="R26" s="181"/>
      <c r="S26" s="208"/>
      <c r="T26" s="387"/>
      <c r="U26" s="181"/>
      <c r="V26" s="210"/>
      <c r="W26" s="189"/>
      <c r="X26" s="210"/>
      <c r="Y26" s="189"/>
      <c r="Z26" s="210"/>
      <c r="AA26" s="386"/>
      <c r="AB26" s="181"/>
      <c r="AC26" s="181"/>
      <c r="AD26" s="181"/>
      <c r="AE26" s="181"/>
      <c r="AF26" s="210"/>
      <c r="AG26" s="192"/>
      <c r="AH26" s="210"/>
      <c r="AI26" s="192"/>
      <c r="AJ26" s="210"/>
      <c r="AK26" s="194"/>
      <c r="AL26" s="210"/>
      <c r="AM26" s="192"/>
      <c r="AN26" s="188"/>
      <c r="AO26" s="210"/>
      <c r="AP26" s="192"/>
      <c r="AQ26" s="188"/>
      <c r="AR26" s="210"/>
      <c r="AS26" s="192"/>
      <c r="AT26" s="188"/>
      <c r="AU26" s="210"/>
      <c r="AV26" s="79"/>
      <c r="AW26" s="79"/>
      <c r="AX26" s="79"/>
      <c r="AY26" s="79"/>
      <c r="AZ26" s="177"/>
      <c r="BA26" s="79"/>
      <c r="BB26" s="79"/>
      <c r="BC26" s="177"/>
      <c r="BD26" s="79"/>
      <c r="BE26" s="79"/>
      <c r="BF26" s="79"/>
      <c r="BG26" s="79"/>
    </row>
    <row r="27" spans="1:59" s="55" customFormat="1">
      <c r="A27" s="213"/>
      <c r="B27" s="184">
        <v>15</v>
      </c>
      <c r="C27" s="248"/>
      <c r="D27" s="185"/>
      <c r="E27" s="220"/>
      <c r="F27" s="221"/>
      <c r="G27" s="221"/>
      <c r="H27" s="296"/>
      <c r="I27" s="189"/>
      <c r="J27" s="190"/>
      <c r="K27" s="189"/>
      <c r="L27" s="214" t="str">
        <f t="shared" si="0"/>
        <v/>
      </c>
      <c r="M27" s="215" t="str">
        <f t="shared" si="1"/>
        <v/>
      </c>
      <c r="N27" s="214" t="str">
        <f t="shared" si="2"/>
        <v/>
      </c>
      <c r="O27" s="216">
        <f t="shared" si="3"/>
        <v>0</v>
      </c>
      <c r="P27" s="210"/>
      <c r="Q27" s="386"/>
      <c r="R27" s="181"/>
      <c r="S27" s="208"/>
      <c r="T27" s="387"/>
      <c r="U27" s="181"/>
      <c r="V27" s="210"/>
      <c r="W27" s="189"/>
      <c r="X27" s="210"/>
      <c r="Y27" s="189"/>
      <c r="Z27" s="210"/>
      <c r="AA27" s="386"/>
      <c r="AB27" s="181"/>
      <c r="AC27" s="181"/>
      <c r="AD27" s="181"/>
      <c r="AE27" s="181"/>
      <c r="AF27" s="210"/>
      <c r="AG27" s="192"/>
      <c r="AH27" s="210"/>
      <c r="AI27" s="192"/>
      <c r="AJ27" s="210"/>
      <c r="AK27" s="194"/>
      <c r="AL27" s="210"/>
      <c r="AM27" s="192"/>
      <c r="AN27" s="188"/>
      <c r="AO27" s="210"/>
      <c r="AP27" s="192"/>
      <c r="AQ27" s="188"/>
      <c r="AR27" s="210"/>
      <c r="AS27" s="192"/>
      <c r="AT27" s="188"/>
      <c r="AU27" s="210"/>
      <c r="AV27" s="79"/>
      <c r="AW27" s="79"/>
      <c r="AX27" s="79"/>
      <c r="AY27" s="79"/>
      <c r="AZ27" s="177"/>
      <c r="BA27" s="79"/>
      <c r="BB27" s="79"/>
      <c r="BC27" s="177"/>
      <c r="BD27" s="79"/>
      <c r="BE27" s="79"/>
      <c r="BF27" s="79"/>
      <c r="BG27" s="79"/>
    </row>
    <row r="28" spans="1:59" s="55" customFormat="1">
      <c r="A28" s="213"/>
      <c r="B28" s="184">
        <v>16</v>
      </c>
      <c r="C28" s="248"/>
      <c r="D28" s="185"/>
      <c r="E28" s="220"/>
      <c r="F28" s="221"/>
      <c r="G28" s="221"/>
      <c r="H28" s="296"/>
      <c r="I28" s="189"/>
      <c r="J28" s="190"/>
      <c r="K28" s="189"/>
      <c r="L28" s="214" t="str">
        <f t="shared" si="0"/>
        <v/>
      </c>
      <c r="M28" s="215" t="str">
        <f t="shared" si="1"/>
        <v/>
      </c>
      <c r="N28" s="214" t="str">
        <f t="shared" si="2"/>
        <v/>
      </c>
      <c r="O28" s="216">
        <f t="shared" si="3"/>
        <v>0</v>
      </c>
      <c r="P28" s="210"/>
      <c r="Q28" s="386"/>
      <c r="R28" s="181"/>
      <c r="S28" s="208"/>
      <c r="T28" s="387"/>
      <c r="U28" s="181"/>
      <c r="V28" s="210"/>
      <c r="W28" s="189"/>
      <c r="X28" s="210"/>
      <c r="Y28" s="189"/>
      <c r="Z28" s="210"/>
      <c r="AA28" s="386"/>
      <c r="AB28" s="181"/>
      <c r="AC28" s="181"/>
      <c r="AD28" s="181"/>
      <c r="AE28" s="181"/>
      <c r="AF28" s="210"/>
      <c r="AG28" s="192"/>
      <c r="AH28" s="210"/>
      <c r="AI28" s="192"/>
      <c r="AJ28" s="210"/>
      <c r="AK28" s="194"/>
      <c r="AL28" s="210"/>
      <c r="AM28" s="192"/>
      <c r="AN28" s="188"/>
      <c r="AO28" s="210"/>
      <c r="AP28" s="192"/>
      <c r="AQ28" s="188"/>
      <c r="AR28" s="210"/>
      <c r="AS28" s="192"/>
      <c r="AT28" s="188"/>
      <c r="AU28" s="210"/>
      <c r="AV28" s="79"/>
      <c r="AW28" s="79"/>
      <c r="AX28" s="79"/>
      <c r="AY28" s="79"/>
      <c r="AZ28" s="177"/>
      <c r="BA28" s="79"/>
      <c r="BB28" s="79"/>
      <c r="BC28" s="177"/>
      <c r="BD28" s="79"/>
      <c r="BE28" s="79"/>
      <c r="BF28" s="79"/>
      <c r="BG28" s="79"/>
    </row>
    <row r="29" spans="1:59" s="55" customFormat="1">
      <c r="A29" s="213"/>
      <c r="B29" s="184">
        <v>17</v>
      </c>
      <c r="C29" s="248"/>
      <c r="D29" s="185"/>
      <c r="E29" s="220"/>
      <c r="F29" s="221"/>
      <c r="G29" s="221"/>
      <c r="H29" s="296"/>
      <c r="I29" s="189"/>
      <c r="J29" s="190"/>
      <c r="K29" s="189"/>
      <c r="L29" s="214" t="str">
        <f t="shared" si="0"/>
        <v/>
      </c>
      <c r="M29" s="215" t="str">
        <f t="shared" si="1"/>
        <v/>
      </c>
      <c r="N29" s="214" t="str">
        <f t="shared" si="2"/>
        <v/>
      </c>
      <c r="O29" s="216">
        <f t="shared" si="3"/>
        <v>0</v>
      </c>
      <c r="P29" s="210"/>
      <c r="Q29" s="386"/>
      <c r="R29" s="181"/>
      <c r="S29" s="208"/>
      <c r="T29" s="387"/>
      <c r="U29" s="181"/>
      <c r="V29" s="210"/>
      <c r="W29" s="189"/>
      <c r="X29" s="210"/>
      <c r="Y29" s="189"/>
      <c r="Z29" s="210"/>
      <c r="AA29" s="386"/>
      <c r="AB29" s="181"/>
      <c r="AC29" s="181"/>
      <c r="AD29" s="181"/>
      <c r="AE29" s="181"/>
      <c r="AF29" s="210"/>
      <c r="AG29" s="192"/>
      <c r="AH29" s="210"/>
      <c r="AI29" s="192"/>
      <c r="AJ29" s="210"/>
      <c r="AK29" s="194"/>
      <c r="AL29" s="210"/>
      <c r="AM29" s="192"/>
      <c r="AN29" s="188"/>
      <c r="AO29" s="210"/>
      <c r="AP29" s="192"/>
      <c r="AQ29" s="188"/>
      <c r="AR29" s="210"/>
      <c r="AS29" s="192"/>
      <c r="AT29" s="188"/>
      <c r="AU29" s="210"/>
      <c r="AV29" s="79"/>
      <c r="AW29" s="79"/>
      <c r="AX29" s="79"/>
      <c r="AY29" s="79"/>
      <c r="AZ29" s="177"/>
      <c r="BA29" s="79"/>
      <c r="BB29" s="79"/>
      <c r="BC29" s="177"/>
      <c r="BD29" s="79"/>
      <c r="BE29" s="79"/>
      <c r="BF29" s="79"/>
      <c r="BG29" s="79"/>
    </row>
    <row r="30" spans="1:59" s="55" customFormat="1">
      <c r="A30" s="213"/>
      <c r="B30" s="184">
        <v>18</v>
      </c>
      <c r="C30" s="248"/>
      <c r="D30" s="185"/>
      <c r="E30" s="220"/>
      <c r="F30" s="221"/>
      <c r="G30" s="221"/>
      <c r="H30" s="296"/>
      <c r="I30" s="189"/>
      <c r="J30" s="190"/>
      <c r="K30" s="189"/>
      <c r="L30" s="214" t="str">
        <f t="shared" si="0"/>
        <v/>
      </c>
      <c r="M30" s="215" t="str">
        <f t="shared" si="1"/>
        <v/>
      </c>
      <c r="N30" s="214" t="str">
        <f t="shared" si="2"/>
        <v/>
      </c>
      <c r="O30" s="216">
        <f t="shared" si="3"/>
        <v>0</v>
      </c>
      <c r="P30" s="210"/>
      <c r="Q30" s="386"/>
      <c r="R30" s="181"/>
      <c r="S30" s="208"/>
      <c r="T30" s="387"/>
      <c r="U30" s="181"/>
      <c r="V30" s="210"/>
      <c r="W30" s="189"/>
      <c r="X30" s="210"/>
      <c r="Y30" s="189"/>
      <c r="Z30" s="210"/>
      <c r="AA30" s="386"/>
      <c r="AB30" s="181"/>
      <c r="AC30" s="181"/>
      <c r="AD30" s="181"/>
      <c r="AE30" s="181"/>
      <c r="AF30" s="210"/>
      <c r="AG30" s="192"/>
      <c r="AH30" s="210"/>
      <c r="AI30" s="192"/>
      <c r="AJ30" s="210"/>
      <c r="AK30" s="194"/>
      <c r="AL30" s="210"/>
      <c r="AM30" s="192"/>
      <c r="AN30" s="188"/>
      <c r="AO30" s="210"/>
      <c r="AP30" s="192"/>
      <c r="AQ30" s="188"/>
      <c r="AR30" s="210"/>
      <c r="AS30" s="192"/>
      <c r="AT30" s="188"/>
      <c r="AU30" s="210"/>
      <c r="AV30" s="79"/>
      <c r="AW30" s="79"/>
      <c r="AX30" s="79"/>
      <c r="AY30" s="79"/>
      <c r="AZ30" s="177"/>
      <c r="BA30" s="79"/>
      <c r="BB30" s="79"/>
      <c r="BC30" s="177"/>
      <c r="BD30" s="79"/>
      <c r="BE30" s="79"/>
      <c r="BF30" s="79"/>
      <c r="BG30" s="79"/>
    </row>
    <row r="31" spans="1:59" s="55" customFormat="1">
      <c r="A31" s="213"/>
      <c r="B31" s="184">
        <v>19</v>
      </c>
      <c r="C31" s="248"/>
      <c r="D31" s="185"/>
      <c r="E31" s="220"/>
      <c r="F31" s="221"/>
      <c r="G31" s="221"/>
      <c r="H31" s="296"/>
      <c r="I31" s="189"/>
      <c r="J31" s="190"/>
      <c r="K31" s="189"/>
      <c r="L31" s="214" t="str">
        <f t="shared" si="0"/>
        <v/>
      </c>
      <c r="M31" s="215" t="str">
        <f t="shared" si="1"/>
        <v/>
      </c>
      <c r="N31" s="214" t="str">
        <f t="shared" si="2"/>
        <v/>
      </c>
      <c r="O31" s="216">
        <f t="shared" si="3"/>
        <v>0</v>
      </c>
      <c r="P31" s="210"/>
      <c r="Q31" s="386"/>
      <c r="R31" s="181"/>
      <c r="S31" s="208"/>
      <c r="T31" s="387"/>
      <c r="U31" s="181"/>
      <c r="V31" s="210"/>
      <c r="W31" s="189"/>
      <c r="X31" s="210"/>
      <c r="Y31" s="189"/>
      <c r="Z31" s="210"/>
      <c r="AA31" s="386"/>
      <c r="AB31" s="181"/>
      <c r="AC31" s="181"/>
      <c r="AD31" s="181"/>
      <c r="AE31" s="181"/>
      <c r="AF31" s="210"/>
      <c r="AG31" s="192"/>
      <c r="AH31" s="210"/>
      <c r="AI31" s="192"/>
      <c r="AJ31" s="210"/>
      <c r="AK31" s="194"/>
      <c r="AL31" s="210"/>
      <c r="AM31" s="192"/>
      <c r="AN31" s="188"/>
      <c r="AO31" s="210"/>
      <c r="AP31" s="192"/>
      <c r="AQ31" s="188"/>
      <c r="AR31" s="210"/>
      <c r="AS31" s="192"/>
      <c r="AT31" s="188"/>
      <c r="AU31" s="210"/>
      <c r="AV31" s="79"/>
      <c r="AW31" s="79"/>
      <c r="AX31" s="79"/>
      <c r="AY31" s="79"/>
      <c r="AZ31" s="177"/>
      <c r="BA31" s="79"/>
      <c r="BB31" s="79"/>
      <c r="BC31" s="177"/>
      <c r="BD31" s="79"/>
      <c r="BE31" s="79"/>
      <c r="BF31" s="79"/>
      <c r="BG31" s="79"/>
    </row>
    <row r="32" spans="1:59" s="55" customFormat="1">
      <c r="A32" s="213"/>
      <c r="B32" s="184">
        <v>20</v>
      </c>
      <c r="C32" s="248"/>
      <c r="D32" s="185"/>
      <c r="E32" s="220"/>
      <c r="F32" s="221"/>
      <c r="G32" s="221"/>
      <c r="H32" s="296"/>
      <c r="I32" s="189"/>
      <c r="J32" s="190"/>
      <c r="K32" s="189"/>
      <c r="L32" s="214" t="str">
        <f t="shared" si="0"/>
        <v/>
      </c>
      <c r="M32" s="215" t="str">
        <f t="shared" si="1"/>
        <v/>
      </c>
      <c r="N32" s="214" t="str">
        <f t="shared" si="2"/>
        <v/>
      </c>
      <c r="O32" s="216">
        <f t="shared" si="3"/>
        <v>0</v>
      </c>
      <c r="P32" s="210"/>
      <c r="Q32" s="386"/>
      <c r="R32" s="181"/>
      <c r="S32" s="208"/>
      <c r="T32" s="387"/>
      <c r="U32" s="181"/>
      <c r="V32" s="210"/>
      <c r="W32" s="189"/>
      <c r="X32" s="210"/>
      <c r="Y32" s="189"/>
      <c r="Z32" s="210"/>
      <c r="AA32" s="386"/>
      <c r="AB32" s="181"/>
      <c r="AC32" s="181"/>
      <c r="AD32" s="181"/>
      <c r="AE32" s="181"/>
      <c r="AF32" s="210"/>
      <c r="AG32" s="192"/>
      <c r="AH32" s="210"/>
      <c r="AI32" s="192"/>
      <c r="AJ32" s="210"/>
      <c r="AK32" s="194"/>
      <c r="AL32" s="210"/>
      <c r="AM32" s="192"/>
      <c r="AN32" s="188"/>
      <c r="AO32" s="210"/>
      <c r="AP32" s="192"/>
      <c r="AQ32" s="188"/>
      <c r="AR32" s="210"/>
      <c r="AS32" s="192"/>
      <c r="AT32" s="188"/>
      <c r="AU32" s="210"/>
      <c r="AV32" s="79"/>
      <c r="AW32" s="79"/>
      <c r="AX32" s="79"/>
      <c r="AY32" s="79"/>
      <c r="AZ32" s="177"/>
      <c r="BA32" s="79"/>
      <c r="BB32" s="79"/>
      <c r="BC32" s="177"/>
      <c r="BD32" s="79"/>
      <c r="BE32" s="79"/>
      <c r="BF32" s="79"/>
      <c r="BG32" s="79"/>
    </row>
    <row r="33" spans="1:59" s="55" customFormat="1">
      <c r="A33" s="213"/>
      <c r="B33" s="184">
        <v>21</v>
      </c>
      <c r="C33" s="248"/>
      <c r="D33" s="185"/>
      <c r="E33" s="220"/>
      <c r="F33" s="221"/>
      <c r="G33" s="221"/>
      <c r="H33" s="296"/>
      <c r="I33" s="189"/>
      <c r="J33" s="190"/>
      <c r="K33" s="189"/>
      <c r="L33" s="214" t="str">
        <f t="shared" si="0"/>
        <v/>
      </c>
      <c r="M33" s="215" t="str">
        <f t="shared" si="1"/>
        <v/>
      </c>
      <c r="N33" s="214" t="str">
        <f t="shared" si="2"/>
        <v/>
      </c>
      <c r="O33" s="216">
        <f t="shared" si="3"/>
        <v>0</v>
      </c>
      <c r="P33" s="210"/>
      <c r="Q33" s="386"/>
      <c r="R33" s="181"/>
      <c r="S33" s="208"/>
      <c r="T33" s="387"/>
      <c r="U33" s="181"/>
      <c r="V33" s="210"/>
      <c r="W33" s="189"/>
      <c r="X33" s="210"/>
      <c r="Y33" s="189"/>
      <c r="Z33" s="210"/>
      <c r="AA33" s="386"/>
      <c r="AB33" s="181"/>
      <c r="AC33" s="181"/>
      <c r="AD33" s="181"/>
      <c r="AE33" s="181"/>
      <c r="AF33" s="210"/>
      <c r="AG33" s="192"/>
      <c r="AH33" s="210"/>
      <c r="AI33" s="192"/>
      <c r="AJ33" s="210"/>
      <c r="AK33" s="194"/>
      <c r="AL33" s="210"/>
      <c r="AM33" s="192"/>
      <c r="AN33" s="188"/>
      <c r="AO33" s="210"/>
      <c r="AP33" s="192"/>
      <c r="AQ33" s="188"/>
      <c r="AR33" s="210"/>
      <c r="AS33" s="192"/>
      <c r="AT33" s="188"/>
      <c r="AU33" s="210"/>
      <c r="AV33" s="79"/>
      <c r="AW33" s="79"/>
      <c r="AX33" s="79"/>
      <c r="AY33" s="79"/>
      <c r="AZ33" s="177"/>
      <c r="BA33" s="79"/>
      <c r="BB33" s="79"/>
      <c r="BC33" s="177"/>
      <c r="BD33" s="79"/>
      <c r="BE33" s="79"/>
      <c r="BF33" s="79"/>
      <c r="BG33" s="79"/>
    </row>
    <row r="34" spans="1:59" s="55" customFormat="1">
      <c r="A34" s="213"/>
      <c r="B34" s="184">
        <v>22</v>
      </c>
      <c r="C34" s="248"/>
      <c r="D34" s="185"/>
      <c r="E34" s="220"/>
      <c r="F34" s="221"/>
      <c r="G34" s="221"/>
      <c r="H34" s="296"/>
      <c r="I34" s="189"/>
      <c r="J34" s="190"/>
      <c r="K34" s="189"/>
      <c r="L34" s="214" t="str">
        <f t="shared" si="0"/>
        <v/>
      </c>
      <c r="M34" s="215" t="str">
        <f t="shared" si="1"/>
        <v/>
      </c>
      <c r="N34" s="214" t="str">
        <f t="shared" si="2"/>
        <v/>
      </c>
      <c r="O34" s="216">
        <f t="shared" si="3"/>
        <v>0</v>
      </c>
      <c r="P34" s="210"/>
      <c r="Q34" s="386"/>
      <c r="R34" s="181"/>
      <c r="S34" s="208"/>
      <c r="T34" s="387"/>
      <c r="U34" s="181"/>
      <c r="V34" s="210"/>
      <c r="W34" s="189"/>
      <c r="X34" s="210"/>
      <c r="Y34" s="189"/>
      <c r="Z34" s="210"/>
      <c r="AA34" s="386"/>
      <c r="AB34" s="181"/>
      <c r="AC34" s="181"/>
      <c r="AD34" s="181"/>
      <c r="AE34" s="181"/>
      <c r="AF34" s="210"/>
      <c r="AG34" s="192"/>
      <c r="AH34" s="210"/>
      <c r="AI34" s="192"/>
      <c r="AJ34" s="210"/>
      <c r="AK34" s="194"/>
      <c r="AL34" s="210"/>
      <c r="AM34" s="192"/>
      <c r="AN34" s="188"/>
      <c r="AO34" s="210"/>
      <c r="AP34" s="192"/>
      <c r="AQ34" s="188"/>
      <c r="AR34" s="210"/>
      <c r="AS34" s="192"/>
      <c r="AT34" s="188"/>
      <c r="AU34" s="210"/>
      <c r="AV34" s="79"/>
      <c r="AW34" s="79"/>
      <c r="AX34" s="79"/>
      <c r="AY34" s="79"/>
      <c r="AZ34" s="177"/>
      <c r="BA34" s="79"/>
      <c r="BB34" s="79"/>
      <c r="BC34" s="177"/>
      <c r="BD34" s="79"/>
      <c r="BE34" s="79"/>
      <c r="BF34" s="79"/>
      <c r="BG34" s="79"/>
    </row>
    <row r="35" spans="1:59" s="80" customFormat="1">
      <c r="A35" s="213"/>
      <c r="B35" s="184">
        <v>23</v>
      </c>
      <c r="C35" s="248"/>
      <c r="D35" s="185"/>
      <c r="E35" s="220"/>
      <c r="F35" s="221"/>
      <c r="G35" s="221"/>
      <c r="H35" s="296"/>
      <c r="I35" s="189"/>
      <c r="J35" s="190"/>
      <c r="K35" s="189"/>
      <c r="L35" s="214" t="str">
        <f t="shared" si="0"/>
        <v/>
      </c>
      <c r="M35" s="215" t="str">
        <f t="shared" si="1"/>
        <v/>
      </c>
      <c r="N35" s="214" t="str">
        <f t="shared" si="2"/>
        <v/>
      </c>
      <c r="O35" s="216">
        <f t="shared" si="3"/>
        <v>0</v>
      </c>
      <c r="P35" s="210"/>
      <c r="Q35" s="386"/>
      <c r="R35" s="181"/>
      <c r="S35" s="208"/>
      <c r="T35" s="387"/>
      <c r="U35" s="181"/>
      <c r="V35" s="210"/>
      <c r="W35" s="189"/>
      <c r="X35" s="210"/>
      <c r="Y35" s="189"/>
      <c r="Z35" s="210"/>
      <c r="AA35" s="386"/>
      <c r="AB35" s="181"/>
      <c r="AC35" s="181"/>
      <c r="AD35" s="181"/>
      <c r="AE35" s="181"/>
      <c r="AF35" s="210"/>
      <c r="AG35" s="192"/>
      <c r="AH35" s="210"/>
      <c r="AI35" s="192"/>
      <c r="AJ35" s="210"/>
      <c r="AK35" s="194"/>
      <c r="AL35" s="210"/>
      <c r="AM35" s="192"/>
      <c r="AN35" s="188"/>
      <c r="AO35" s="210"/>
      <c r="AP35" s="192"/>
      <c r="AQ35" s="188"/>
      <c r="AR35" s="210"/>
      <c r="AS35" s="192"/>
      <c r="AT35" s="188"/>
      <c r="AU35" s="210"/>
      <c r="AV35" s="79"/>
      <c r="AW35" s="79"/>
      <c r="AX35" s="79"/>
      <c r="AY35" s="79"/>
      <c r="AZ35" s="177"/>
      <c r="BA35" s="79"/>
      <c r="BB35" s="79"/>
      <c r="BC35" s="177"/>
      <c r="BD35" s="79"/>
      <c r="BE35" s="79"/>
      <c r="BF35" s="79"/>
      <c r="BG35" s="79"/>
    </row>
    <row r="36" spans="1:59" s="80" customFormat="1">
      <c r="A36" s="213"/>
      <c r="B36" s="184">
        <v>24</v>
      </c>
      <c r="C36" s="248"/>
      <c r="D36" s="185"/>
      <c r="E36" s="220"/>
      <c r="F36" s="221"/>
      <c r="G36" s="221"/>
      <c r="H36" s="296"/>
      <c r="I36" s="189"/>
      <c r="J36" s="190"/>
      <c r="K36" s="189"/>
      <c r="L36" s="214" t="str">
        <f t="shared" si="0"/>
        <v/>
      </c>
      <c r="M36" s="215" t="str">
        <f t="shared" si="1"/>
        <v/>
      </c>
      <c r="N36" s="214" t="str">
        <f t="shared" si="2"/>
        <v/>
      </c>
      <c r="O36" s="216">
        <f t="shared" si="3"/>
        <v>0</v>
      </c>
      <c r="P36" s="210"/>
      <c r="Q36" s="386"/>
      <c r="R36" s="181"/>
      <c r="S36" s="208"/>
      <c r="T36" s="387"/>
      <c r="U36" s="181"/>
      <c r="V36" s="210"/>
      <c r="W36" s="189"/>
      <c r="X36" s="210"/>
      <c r="Y36" s="189"/>
      <c r="Z36" s="210"/>
      <c r="AA36" s="386"/>
      <c r="AB36" s="181"/>
      <c r="AC36" s="181"/>
      <c r="AD36" s="181"/>
      <c r="AE36" s="181"/>
      <c r="AF36" s="210"/>
      <c r="AG36" s="192"/>
      <c r="AH36" s="210"/>
      <c r="AI36" s="192"/>
      <c r="AJ36" s="210"/>
      <c r="AK36" s="194"/>
      <c r="AL36" s="210"/>
      <c r="AM36" s="192"/>
      <c r="AN36" s="188"/>
      <c r="AO36" s="210"/>
      <c r="AP36" s="192"/>
      <c r="AQ36" s="188"/>
      <c r="AR36" s="210"/>
      <c r="AS36" s="192"/>
      <c r="AT36" s="188"/>
      <c r="AU36" s="210"/>
      <c r="AV36" s="79"/>
      <c r="AW36" s="79"/>
      <c r="AX36" s="79"/>
      <c r="AY36" s="79"/>
      <c r="AZ36" s="177"/>
      <c r="BA36" s="79"/>
      <c r="BB36" s="79"/>
      <c r="BC36" s="177"/>
      <c r="BD36" s="79"/>
      <c r="BE36" s="79"/>
      <c r="BF36" s="79"/>
      <c r="BG36" s="79"/>
    </row>
    <row r="37" spans="1:59" s="80" customFormat="1">
      <c r="A37" s="213"/>
      <c r="B37" s="184">
        <v>25</v>
      </c>
      <c r="C37" s="248"/>
      <c r="D37" s="185"/>
      <c r="E37" s="220"/>
      <c r="F37" s="221"/>
      <c r="G37" s="221"/>
      <c r="H37" s="296"/>
      <c r="I37" s="189"/>
      <c r="J37" s="190"/>
      <c r="K37" s="189"/>
      <c r="L37" s="214" t="str">
        <f t="shared" si="0"/>
        <v/>
      </c>
      <c r="M37" s="215" t="str">
        <f t="shared" si="1"/>
        <v/>
      </c>
      <c r="N37" s="214" t="str">
        <f t="shared" si="2"/>
        <v/>
      </c>
      <c r="O37" s="216">
        <f t="shared" si="3"/>
        <v>0</v>
      </c>
      <c r="P37" s="210"/>
      <c r="Q37" s="386"/>
      <c r="R37" s="181"/>
      <c r="S37" s="208"/>
      <c r="T37" s="387"/>
      <c r="U37" s="181"/>
      <c r="V37" s="210"/>
      <c r="W37" s="189"/>
      <c r="X37" s="210"/>
      <c r="Y37" s="189"/>
      <c r="Z37" s="210"/>
      <c r="AA37" s="386"/>
      <c r="AB37" s="181"/>
      <c r="AC37" s="181"/>
      <c r="AD37" s="181"/>
      <c r="AE37" s="181"/>
      <c r="AF37" s="210"/>
      <c r="AG37" s="192"/>
      <c r="AH37" s="210"/>
      <c r="AI37" s="192"/>
      <c r="AJ37" s="210"/>
      <c r="AK37" s="194"/>
      <c r="AL37" s="210"/>
      <c r="AM37" s="192"/>
      <c r="AN37" s="188"/>
      <c r="AO37" s="210"/>
      <c r="AP37" s="192"/>
      <c r="AQ37" s="188"/>
      <c r="AR37" s="210"/>
      <c r="AS37" s="192"/>
      <c r="AT37" s="188"/>
      <c r="AU37" s="210"/>
      <c r="AV37" s="79"/>
      <c r="AW37" s="79"/>
      <c r="AX37" s="79"/>
      <c r="AY37" s="79"/>
      <c r="AZ37" s="177"/>
      <c r="BA37" s="79"/>
      <c r="BB37" s="79"/>
      <c r="BC37" s="177"/>
      <c r="BD37" s="79"/>
      <c r="BE37" s="79"/>
      <c r="BF37" s="79"/>
      <c r="BG37" s="79"/>
    </row>
    <row r="38" spans="1:59" s="80" customFormat="1">
      <c r="A38" s="213"/>
      <c r="B38" s="184">
        <v>26</v>
      </c>
      <c r="C38" s="248"/>
      <c r="D38" s="185"/>
      <c r="E38" s="220"/>
      <c r="F38" s="221"/>
      <c r="G38" s="221"/>
      <c r="H38" s="296"/>
      <c r="I38" s="189"/>
      <c r="J38" s="190"/>
      <c r="K38" s="189"/>
      <c r="L38" s="214" t="str">
        <f t="shared" si="0"/>
        <v/>
      </c>
      <c r="M38" s="215" t="str">
        <f t="shared" si="1"/>
        <v/>
      </c>
      <c r="N38" s="214" t="str">
        <f t="shared" si="2"/>
        <v/>
      </c>
      <c r="O38" s="216">
        <f t="shared" si="3"/>
        <v>0</v>
      </c>
      <c r="P38" s="210"/>
      <c r="Q38" s="386"/>
      <c r="R38" s="181"/>
      <c r="S38" s="208"/>
      <c r="T38" s="387"/>
      <c r="U38" s="181"/>
      <c r="V38" s="210"/>
      <c r="W38" s="189"/>
      <c r="X38" s="210"/>
      <c r="Y38" s="189"/>
      <c r="Z38" s="210"/>
      <c r="AA38" s="386"/>
      <c r="AB38" s="181"/>
      <c r="AC38" s="181"/>
      <c r="AD38" s="181"/>
      <c r="AE38" s="181"/>
      <c r="AF38" s="210"/>
      <c r="AG38" s="192"/>
      <c r="AH38" s="210"/>
      <c r="AI38" s="192"/>
      <c r="AJ38" s="210"/>
      <c r="AK38" s="194"/>
      <c r="AL38" s="210"/>
      <c r="AM38" s="192"/>
      <c r="AN38" s="188"/>
      <c r="AO38" s="210"/>
      <c r="AP38" s="192"/>
      <c r="AQ38" s="188"/>
      <c r="AR38" s="210"/>
      <c r="AS38" s="192"/>
      <c r="AT38" s="188"/>
      <c r="AU38" s="210"/>
      <c r="AV38" s="79"/>
      <c r="AW38" s="79"/>
      <c r="AX38" s="79"/>
      <c r="AY38" s="79"/>
      <c r="AZ38" s="177"/>
      <c r="BA38" s="79"/>
      <c r="BB38" s="79"/>
      <c r="BC38" s="177"/>
      <c r="BD38" s="79"/>
      <c r="BE38" s="79"/>
      <c r="BF38" s="79"/>
      <c r="BG38" s="79"/>
    </row>
    <row r="39" spans="1:59" s="80" customFormat="1">
      <c r="A39" s="213"/>
      <c r="B39" s="184">
        <v>27</v>
      </c>
      <c r="C39" s="248"/>
      <c r="D39" s="185"/>
      <c r="E39" s="220"/>
      <c r="F39" s="221"/>
      <c r="G39" s="221"/>
      <c r="H39" s="296"/>
      <c r="I39" s="189"/>
      <c r="J39" s="190"/>
      <c r="K39" s="189"/>
      <c r="L39" s="214" t="str">
        <f t="shared" si="0"/>
        <v/>
      </c>
      <c r="M39" s="215" t="str">
        <f t="shared" si="1"/>
        <v/>
      </c>
      <c r="N39" s="214" t="str">
        <f t="shared" si="2"/>
        <v/>
      </c>
      <c r="O39" s="216">
        <f t="shared" si="3"/>
        <v>0</v>
      </c>
      <c r="P39" s="210"/>
      <c r="Q39" s="386"/>
      <c r="R39" s="181"/>
      <c r="S39" s="208"/>
      <c r="T39" s="387"/>
      <c r="U39" s="181"/>
      <c r="V39" s="210"/>
      <c r="W39" s="189"/>
      <c r="X39" s="210"/>
      <c r="Y39" s="189"/>
      <c r="Z39" s="210"/>
      <c r="AA39" s="386"/>
      <c r="AB39" s="181"/>
      <c r="AC39" s="181"/>
      <c r="AD39" s="181"/>
      <c r="AE39" s="181"/>
      <c r="AF39" s="210"/>
      <c r="AG39" s="192"/>
      <c r="AH39" s="210"/>
      <c r="AI39" s="192"/>
      <c r="AJ39" s="210"/>
      <c r="AK39" s="194"/>
      <c r="AL39" s="210"/>
      <c r="AM39" s="192"/>
      <c r="AN39" s="188"/>
      <c r="AO39" s="210"/>
      <c r="AP39" s="192"/>
      <c r="AQ39" s="188"/>
      <c r="AR39" s="210"/>
      <c r="AS39" s="192"/>
      <c r="AT39" s="188"/>
      <c r="AU39" s="210"/>
      <c r="AV39" s="79"/>
      <c r="AW39" s="79"/>
      <c r="AX39" s="79"/>
      <c r="AY39" s="79"/>
      <c r="AZ39" s="177"/>
      <c r="BA39" s="79"/>
      <c r="BB39" s="79"/>
      <c r="BC39" s="177"/>
      <c r="BD39" s="79"/>
      <c r="BE39" s="79"/>
      <c r="BF39" s="79"/>
      <c r="BG39" s="79"/>
    </row>
    <row r="40" spans="1:59" s="80" customFormat="1">
      <c r="A40" s="213"/>
      <c r="B40" s="184">
        <v>28</v>
      </c>
      <c r="C40" s="248"/>
      <c r="D40" s="185"/>
      <c r="E40" s="220"/>
      <c r="F40" s="221"/>
      <c r="G40" s="221"/>
      <c r="H40" s="296"/>
      <c r="I40" s="189"/>
      <c r="J40" s="190"/>
      <c r="K40" s="189"/>
      <c r="L40" s="214" t="str">
        <f t="shared" si="0"/>
        <v/>
      </c>
      <c r="M40" s="215" t="str">
        <f t="shared" si="1"/>
        <v/>
      </c>
      <c r="N40" s="214" t="str">
        <f t="shared" si="2"/>
        <v/>
      </c>
      <c r="O40" s="216">
        <f t="shared" si="3"/>
        <v>0</v>
      </c>
      <c r="P40" s="210"/>
      <c r="Q40" s="386"/>
      <c r="R40" s="181"/>
      <c r="S40" s="208"/>
      <c r="T40" s="387"/>
      <c r="U40" s="181"/>
      <c r="V40" s="210"/>
      <c r="W40" s="189"/>
      <c r="X40" s="210"/>
      <c r="Y40" s="189"/>
      <c r="Z40" s="210"/>
      <c r="AA40" s="386"/>
      <c r="AB40" s="181"/>
      <c r="AC40" s="181"/>
      <c r="AD40" s="181"/>
      <c r="AE40" s="181"/>
      <c r="AF40" s="210"/>
      <c r="AG40" s="192"/>
      <c r="AH40" s="210"/>
      <c r="AI40" s="192"/>
      <c r="AJ40" s="210"/>
      <c r="AK40" s="194"/>
      <c r="AL40" s="210"/>
      <c r="AM40" s="192"/>
      <c r="AN40" s="188"/>
      <c r="AO40" s="210"/>
      <c r="AP40" s="192"/>
      <c r="AQ40" s="188"/>
      <c r="AR40" s="210"/>
      <c r="AS40" s="192"/>
      <c r="AT40" s="188"/>
      <c r="AU40" s="210"/>
      <c r="AV40" s="79"/>
      <c r="AW40" s="79"/>
      <c r="AX40" s="79"/>
      <c r="AY40" s="79"/>
      <c r="AZ40" s="177"/>
      <c r="BA40" s="79"/>
      <c r="BB40" s="79"/>
      <c r="BC40" s="177"/>
      <c r="BD40" s="79"/>
      <c r="BE40" s="79"/>
      <c r="BF40" s="79"/>
      <c r="BG40" s="79"/>
    </row>
    <row r="41" spans="1:59" s="80" customFormat="1">
      <c r="A41" s="213"/>
      <c r="B41" s="184">
        <v>29</v>
      </c>
      <c r="C41" s="248"/>
      <c r="D41" s="185"/>
      <c r="E41" s="220"/>
      <c r="F41" s="221"/>
      <c r="G41" s="221"/>
      <c r="H41" s="296"/>
      <c r="I41" s="189"/>
      <c r="J41" s="190"/>
      <c r="K41" s="189"/>
      <c r="L41" s="214" t="str">
        <f t="shared" si="0"/>
        <v/>
      </c>
      <c r="M41" s="215" t="str">
        <f t="shared" si="1"/>
        <v/>
      </c>
      <c r="N41" s="214" t="str">
        <f t="shared" si="2"/>
        <v/>
      </c>
      <c r="O41" s="216">
        <f t="shared" si="3"/>
        <v>0</v>
      </c>
      <c r="P41" s="210"/>
      <c r="Q41" s="386"/>
      <c r="R41" s="181"/>
      <c r="S41" s="208"/>
      <c r="T41" s="387"/>
      <c r="U41" s="181"/>
      <c r="V41" s="210"/>
      <c r="W41" s="189"/>
      <c r="X41" s="210"/>
      <c r="Y41" s="189"/>
      <c r="Z41" s="210"/>
      <c r="AA41" s="386"/>
      <c r="AB41" s="181"/>
      <c r="AC41" s="181"/>
      <c r="AD41" s="181"/>
      <c r="AE41" s="181"/>
      <c r="AF41" s="210"/>
      <c r="AG41" s="192"/>
      <c r="AH41" s="210"/>
      <c r="AI41" s="192"/>
      <c r="AJ41" s="210"/>
      <c r="AK41" s="194"/>
      <c r="AL41" s="210"/>
      <c r="AM41" s="192"/>
      <c r="AN41" s="188"/>
      <c r="AO41" s="210"/>
      <c r="AP41" s="192"/>
      <c r="AQ41" s="188"/>
      <c r="AR41" s="210"/>
      <c r="AS41" s="192"/>
      <c r="AT41" s="188"/>
      <c r="AU41" s="210"/>
      <c r="AV41" s="79"/>
      <c r="AW41" s="79"/>
      <c r="AX41" s="79"/>
      <c r="AY41" s="79"/>
      <c r="AZ41" s="177"/>
      <c r="BA41" s="79"/>
      <c r="BB41" s="79"/>
      <c r="BC41" s="177"/>
      <c r="BD41" s="79"/>
      <c r="BE41" s="79"/>
      <c r="BF41" s="79"/>
      <c r="BG41" s="79"/>
    </row>
    <row r="42" spans="1:59" s="80" customFormat="1">
      <c r="A42" s="213"/>
      <c r="B42" s="184">
        <v>30</v>
      </c>
      <c r="C42" s="248"/>
      <c r="D42" s="185"/>
      <c r="E42" s="220"/>
      <c r="F42" s="221"/>
      <c r="G42" s="221"/>
      <c r="H42" s="296"/>
      <c r="I42" s="189"/>
      <c r="J42" s="190"/>
      <c r="K42" s="189"/>
      <c r="L42" s="214" t="str">
        <f t="shared" si="0"/>
        <v/>
      </c>
      <c r="M42" s="215" t="str">
        <f t="shared" si="1"/>
        <v/>
      </c>
      <c r="N42" s="214" t="str">
        <f t="shared" si="2"/>
        <v/>
      </c>
      <c r="O42" s="216">
        <f t="shared" si="3"/>
        <v>0</v>
      </c>
      <c r="P42" s="210"/>
      <c r="Q42" s="386"/>
      <c r="R42" s="181"/>
      <c r="S42" s="208"/>
      <c r="T42" s="387"/>
      <c r="U42" s="181"/>
      <c r="V42" s="210"/>
      <c r="W42" s="189"/>
      <c r="X42" s="210"/>
      <c r="Y42" s="189"/>
      <c r="Z42" s="210"/>
      <c r="AA42" s="386"/>
      <c r="AB42" s="181"/>
      <c r="AC42" s="181"/>
      <c r="AD42" s="181"/>
      <c r="AE42" s="181"/>
      <c r="AF42" s="210"/>
      <c r="AG42" s="192"/>
      <c r="AH42" s="210"/>
      <c r="AI42" s="192"/>
      <c r="AJ42" s="210"/>
      <c r="AK42" s="194"/>
      <c r="AL42" s="210"/>
      <c r="AM42" s="192"/>
      <c r="AN42" s="188"/>
      <c r="AO42" s="210"/>
      <c r="AP42" s="192"/>
      <c r="AQ42" s="188"/>
      <c r="AR42" s="210"/>
      <c r="AS42" s="192"/>
      <c r="AT42" s="188"/>
      <c r="AU42" s="210"/>
      <c r="AV42" s="79"/>
      <c r="AW42" s="79"/>
      <c r="AX42" s="79"/>
      <c r="AY42" s="79"/>
      <c r="AZ42" s="177"/>
      <c r="BA42" s="79"/>
      <c r="BB42" s="79"/>
      <c r="BC42" s="177"/>
      <c r="BD42" s="79"/>
      <c r="BE42" s="79"/>
      <c r="BF42" s="79"/>
      <c r="BG42" s="79"/>
    </row>
    <row r="43" spans="1:59" s="80" customFormat="1">
      <c r="A43" s="213"/>
      <c r="B43" s="184">
        <v>31</v>
      </c>
      <c r="C43" s="248"/>
      <c r="D43" s="185"/>
      <c r="E43" s="220"/>
      <c r="F43" s="221"/>
      <c r="G43" s="221"/>
      <c r="H43" s="296"/>
      <c r="I43" s="189"/>
      <c r="J43" s="190"/>
      <c r="K43" s="189"/>
      <c r="L43" s="214" t="str">
        <f t="shared" si="0"/>
        <v/>
      </c>
      <c r="M43" s="215" t="str">
        <f t="shared" si="1"/>
        <v/>
      </c>
      <c r="N43" s="214" t="str">
        <f t="shared" si="2"/>
        <v/>
      </c>
      <c r="O43" s="216">
        <f t="shared" si="3"/>
        <v>0</v>
      </c>
      <c r="P43" s="210"/>
      <c r="Q43" s="386"/>
      <c r="R43" s="181"/>
      <c r="S43" s="208"/>
      <c r="T43" s="387"/>
      <c r="U43" s="181"/>
      <c r="V43" s="210"/>
      <c r="W43" s="189"/>
      <c r="X43" s="210"/>
      <c r="Y43" s="189"/>
      <c r="Z43" s="210"/>
      <c r="AA43" s="386"/>
      <c r="AB43" s="181"/>
      <c r="AC43" s="181"/>
      <c r="AD43" s="181"/>
      <c r="AE43" s="181"/>
      <c r="AF43" s="210"/>
      <c r="AG43" s="192"/>
      <c r="AH43" s="210"/>
      <c r="AI43" s="192"/>
      <c r="AJ43" s="210"/>
      <c r="AK43" s="194"/>
      <c r="AL43" s="210"/>
      <c r="AM43" s="192"/>
      <c r="AN43" s="188"/>
      <c r="AO43" s="210"/>
      <c r="AP43" s="192"/>
      <c r="AQ43" s="188"/>
      <c r="AR43" s="210"/>
      <c r="AS43" s="192"/>
      <c r="AT43" s="188"/>
      <c r="AU43" s="210"/>
      <c r="AV43" s="79"/>
      <c r="AW43" s="79"/>
      <c r="AX43" s="79"/>
      <c r="AY43" s="79"/>
      <c r="AZ43" s="177"/>
      <c r="BA43" s="79"/>
      <c r="BB43" s="79"/>
      <c r="BC43" s="177"/>
      <c r="BD43" s="79"/>
      <c r="BE43" s="79"/>
      <c r="BF43" s="79"/>
      <c r="BG43" s="79"/>
    </row>
    <row r="44" spans="1:59" s="80" customFormat="1">
      <c r="A44" s="213"/>
      <c r="B44" s="184">
        <v>32</v>
      </c>
      <c r="C44" s="248"/>
      <c r="D44" s="185"/>
      <c r="E44" s="220"/>
      <c r="F44" s="221"/>
      <c r="G44" s="221"/>
      <c r="H44" s="296"/>
      <c r="I44" s="189"/>
      <c r="J44" s="190"/>
      <c r="K44" s="189"/>
      <c r="L44" s="214" t="str">
        <f t="shared" si="0"/>
        <v/>
      </c>
      <c r="M44" s="215" t="str">
        <f t="shared" si="1"/>
        <v/>
      </c>
      <c r="N44" s="214" t="str">
        <f t="shared" si="2"/>
        <v/>
      </c>
      <c r="O44" s="216">
        <f t="shared" si="3"/>
        <v>0</v>
      </c>
      <c r="P44" s="210"/>
      <c r="Q44" s="386"/>
      <c r="R44" s="181"/>
      <c r="S44" s="208"/>
      <c r="T44" s="387"/>
      <c r="U44" s="181"/>
      <c r="V44" s="210"/>
      <c r="W44" s="189"/>
      <c r="X44" s="210"/>
      <c r="Y44" s="189"/>
      <c r="Z44" s="210"/>
      <c r="AA44" s="386"/>
      <c r="AB44" s="181"/>
      <c r="AC44" s="181"/>
      <c r="AD44" s="181"/>
      <c r="AE44" s="181"/>
      <c r="AF44" s="210"/>
      <c r="AG44" s="192"/>
      <c r="AH44" s="210"/>
      <c r="AI44" s="192"/>
      <c r="AJ44" s="210"/>
      <c r="AK44" s="194"/>
      <c r="AL44" s="210"/>
      <c r="AM44" s="192"/>
      <c r="AN44" s="188"/>
      <c r="AO44" s="210"/>
      <c r="AP44" s="192"/>
      <c r="AQ44" s="188"/>
      <c r="AR44" s="210"/>
      <c r="AS44" s="192"/>
      <c r="AT44" s="188"/>
      <c r="AU44" s="210"/>
      <c r="AV44" s="79"/>
      <c r="AW44" s="79"/>
      <c r="AX44" s="79"/>
      <c r="AY44" s="79"/>
      <c r="AZ44" s="177"/>
      <c r="BA44" s="79"/>
      <c r="BB44" s="79"/>
      <c r="BC44" s="177"/>
      <c r="BD44" s="79"/>
      <c r="BE44" s="79"/>
      <c r="BF44" s="79"/>
      <c r="BG44" s="79"/>
    </row>
    <row r="45" spans="1:59" s="80" customFormat="1">
      <c r="A45" s="213"/>
      <c r="B45" s="184">
        <v>33</v>
      </c>
      <c r="C45" s="248"/>
      <c r="D45" s="185"/>
      <c r="E45" s="220"/>
      <c r="F45" s="221"/>
      <c r="G45" s="221"/>
      <c r="H45" s="296"/>
      <c r="I45" s="189"/>
      <c r="J45" s="190"/>
      <c r="K45" s="189"/>
      <c r="L45" s="214" t="str">
        <f t="shared" si="0"/>
        <v/>
      </c>
      <c r="M45" s="215" t="str">
        <f t="shared" si="1"/>
        <v/>
      </c>
      <c r="N45" s="214" t="str">
        <f t="shared" si="2"/>
        <v/>
      </c>
      <c r="O45" s="216">
        <f t="shared" si="3"/>
        <v>0</v>
      </c>
      <c r="P45" s="210"/>
      <c r="Q45" s="386"/>
      <c r="R45" s="181"/>
      <c r="S45" s="208"/>
      <c r="T45" s="387"/>
      <c r="U45" s="181"/>
      <c r="V45" s="210"/>
      <c r="W45" s="189"/>
      <c r="X45" s="210"/>
      <c r="Y45" s="189"/>
      <c r="Z45" s="210"/>
      <c r="AA45" s="386"/>
      <c r="AB45" s="181"/>
      <c r="AC45" s="181"/>
      <c r="AD45" s="181"/>
      <c r="AE45" s="181"/>
      <c r="AF45" s="210"/>
      <c r="AG45" s="192"/>
      <c r="AH45" s="210"/>
      <c r="AI45" s="192"/>
      <c r="AJ45" s="210"/>
      <c r="AK45" s="194"/>
      <c r="AL45" s="210"/>
      <c r="AM45" s="192"/>
      <c r="AN45" s="188"/>
      <c r="AO45" s="210"/>
      <c r="AP45" s="192"/>
      <c r="AQ45" s="188"/>
      <c r="AR45" s="210"/>
      <c r="AS45" s="192"/>
      <c r="AT45" s="188"/>
      <c r="AU45" s="210"/>
      <c r="AV45" s="79"/>
      <c r="AW45" s="79"/>
      <c r="AX45" s="79"/>
      <c r="AY45" s="79"/>
      <c r="AZ45" s="177"/>
      <c r="BA45" s="79"/>
      <c r="BB45" s="79"/>
      <c r="BC45" s="177"/>
      <c r="BD45" s="79"/>
      <c r="BE45" s="79"/>
      <c r="BF45" s="79"/>
      <c r="BG45" s="79"/>
    </row>
    <row r="46" spans="1:59" s="80" customFormat="1">
      <c r="A46" s="213"/>
      <c r="B46" s="184">
        <v>34</v>
      </c>
      <c r="C46" s="248"/>
      <c r="D46" s="185"/>
      <c r="E46" s="220"/>
      <c r="F46" s="221"/>
      <c r="G46" s="221"/>
      <c r="H46" s="296"/>
      <c r="I46" s="189"/>
      <c r="J46" s="190"/>
      <c r="K46" s="189"/>
      <c r="L46" s="214" t="str">
        <f t="shared" si="0"/>
        <v/>
      </c>
      <c r="M46" s="215" t="str">
        <f t="shared" si="1"/>
        <v/>
      </c>
      <c r="N46" s="214" t="str">
        <f t="shared" si="2"/>
        <v/>
      </c>
      <c r="O46" s="216">
        <f t="shared" si="3"/>
        <v>0</v>
      </c>
      <c r="P46" s="210"/>
      <c r="Q46" s="386"/>
      <c r="R46" s="181"/>
      <c r="S46" s="208"/>
      <c r="T46" s="387"/>
      <c r="U46" s="181"/>
      <c r="V46" s="210"/>
      <c r="W46" s="189"/>
      <c r="X46" s="210"/>
      <c r="Y46" s="189"/>
      <c r="Z46" s="210"/>
      <c r="AA46" s="386"/>
      <c r="AB46" s="181"/>
      <c r="AC46" s="181"/>
      <c r="AD46" s="181"/>
      <c r="AE46" s="181"/>
      <c r="AF46" s="210"/>
      <c r="AG46" s="192"/>
      <c r="AH46" s="210"/>
      <c r="AI46" s="192"/>
      <c r="AJ46" s="210"/>
      <c r="AK46" s="194"/>
      <c r="AL46" s="210"/>
      <c r="AM46" s="192"/>
      <c r="AN46" s="188"/>
      <c r="AO46" s="210"/>
      <c r="AP46" s="192"/>
      <c r="AQ46" s="188"/>
      <c r="AR46" s="210"/>
      <c r="AS46" s="192"/>
      <c r="AT46" s="188"/>
      <c r="AU46" s="210"/>
      <c r="AV46" s="79"/>
      <c r="AW46" s="79"/>
      <c r="AX46" s="79"/>
      <c r="AY46" s="79"/>
      <c r="AZ46" s="177"/>
      <c r="BA46" s="79"/>
      <c r="BB46" s="79"/>
      <c r="BC46" s="177"/>
      <c r="BD46" s="79"/>
      <c r="BE46" s="79"/>
      <c r="BF46" s="79"/>
      <c r="BG46" s="79"/>
    </row>
    <row r="47" spans="1:59" s="80" customFormat="1">
      <c r="A47" s="213"/>
      <c r="B47" s="184">
        <v>35</v>
      </c>
      <c r="C47" s="248"/>
      <c r="D47" s="185"/>
      <c r="E47" s="220"/>
      <c r="F47" s="221"/>
      <c r="G47" s="221"/>
      <c r="H47" s="296"/>
      <c r="I47" s="189"/>
      <c r="J47" s="190"/>
      <c r="K47" s="189"/>
      <c r="L47" s="214" t="str">
        <f t="shared" si="0"/>
        <v/>
      </c>
      <c r="M47" s="215" t="str">
        <f t="shared" si="1"/>
        <v/>
      </c>
      <c r="N47" s="214" t="str">
        <f t="shared" si="2"/>
        <v/>
      </c>
      <c r="O47" s="216">
        <f t="shared" si="3"/>
        <v>0</v>
      </c>
      <c r="P47" s="210"/>
      <c r="Q47" s="386"/>
      <c r="R47" s="181"/>
      <c r="S47" s="208"/>
      <c r="T47" s="387"/>
      <c r="U47" s="181"/>
      <c r="V47" s="210"/>
      <c r="W47" s="189"/>
      <c r="X47" s="210"/>
      <c r="Y47" s="189"/>
      <c r="Z47" s="210"/>
      <c r="AA47" s="386"/>
      <c r="AB47" s="181"/>
      <c r="AC47" s="181"/>
      <c r="AD47" s="181"/>
      <c r="AE47" s="181"/>
      <c r="AF47" s="210"/>
      <c r="AG47" s="192"/>
      <c r="AH47" s="210"/>
      <c r="AI47" s="192"/>
      <c r="AJ47" s="210"/>
      <c r="AK47" s="194"/>
      <c r="AL47" s="210"/>
      <c r="AM47" s="192"/>
      <c r="AN47" s="188"/>
      <c r="AO47" s="210"/>
      <c r="AP47" s="192"/>
      <c r="AQ47" s="188"/>
      <c r="AR47" s="210"/>
      <c r="AS47" s="192"/>
      <c r="AT47" s="188"/>
      <c r="AU47" s="210"/>
      <c r="AV47" s="79"/>
      <c r="AW47" s="79"/>
      <c r="AX47" s="79"/>
      <c r="AY47" s="79"/>
      <c r="AZ47" s="177"/>
      <c r="BA47" s="79"/>
      <c r="BB47" s="79"/>
      <c r="BC47" s="177"/>
      <c r="BD47" s="79"/>
      <c r="BE47" s="79"/>
      <c r="BF47" s="79"/>
      <c r="BG47" s="79"/>
    </row>
    <row r="48" spans="1:59" s="80" customFormat="1">
      <c r="A48" s="213"/>
      <c r="B48" s="184">
        <v>36</v>
      </c>
      <c r="C48" s="248"/>
      <c r="D48" s="185"/>
      <c r="E48" s="220"/>
      <c r="F48" s="221"/>
      <c r="G48" s="221"/>
      <c r="H48" s="296"/>
      <c r="I48" s="189"/>
      <c r="J48" s="190"/>
      <c r="K48" s="189"/>
      <c r="L48" s="214" t="str">
        <f t="shared" si="0"/>
        <v/>
      </c>
      <c r="M48" s="215" t="str">
        <f t="shared" si="1"/>
        <v/>
      </c>
      <c r="N48" s="214" t="str">
        <f t="shared" si="2"/>
        <v/>
      </c>
      <c r="O48" s="216">
        <f t="shared" si="3"/>
        <v>0</v>
      </c>
      <c r="P48" s="210"/>
      <c r="Q48" s="386"/>
      <c r="R48" s="181"/>
      <c r="S48" s="208"/>
      <c r="T48" s="387"/>
      <c r="U48" s="181"/>
      <c r="V48" s="210"/>
      <c r="W48" s="189"/>
      <c r="X48" s="210"/>
      <c r="Y48" s="189"/>
      <c r="Z48" s="210"/>
      <c r="AA48" s="386"/>
      <c r="AB48" s="181"/>
      <c r="AC48" s="181"/>
      <c r="AD48" s="181"/>
      <c r="AE48" s="181"/>
      <c r="AF48" s="210"/>
      <c r="AG48" s="192"/>
      <c r="AH48" s="210"/>
      <c r="AI48" s="192"/>
      <c r="AJ48" s="210"/>
      <c r="AK48" s="194"/>
      <c r="AL48" s="210"/>
      <c r="AM48" s="192"/>
      <c r="AN48" s="188"/>
      <c r="AO48" s="210"/>
      <c r="AP48" s="192"/>
      <c r="AQ48" s="188"/>
      <c r="AR48" s="210"/>
      <c r="AS48" s="192"/>
      <c r="AT48" s="188"/>
      <c r="AU48" s="210"/>
      <c r="AV48" s="79"/>
      <c r="AW48" s="79"/>
      <c r="AX48" s="79"/>
      <c r="AY48" s="79"/>
      <c r="AZ48" s="177"/>
      <c r="BA48" s="79"/>
      <c r="BB48" s="79"/>
      <c r="BC48" s="177"/>
      <c r="BD48" s="79"/>
      <c r="BE48" s="79"/>
      <c r="BF48" s="79"/>
      <c r="BG48" s="79"/>
    </row>
    <row r="49" spans="1:59" s="80" customFormat="1">
      <c r="A49" s="213"/>
      <c r="B49" s="184">
        <v>37</v>
      </c>
      <c r="C49" s="248"/>
      <c r="D49" s="185"/>
      <c r="E49" s="220"/>
      <c r="F49" s="221"/>
      <c r="G49" s="221"/>
      <c r="H49" s="296"/>
      <c r="I49" s="189"/>
      <c r="J49" s="190"/>
      <c r="K49" s="189"/>
      <c r="L49" s="214" t="str">
        <f t="shared" si="0"/>
        <v/>
      </c>
      <c r="M49" s="215" t="str">
        <f t="shared" si="1"/>
        <v/>
      </c>
      <c r="N49" s="214" t="str">
        <f t="shared" si="2"/>
        <v/>
      </c>
      <c r="O49" s="216">
        <f t="shared" si="3"/>
        <v>0</v>
      </c>
      <c r="P49" s="210"/>
      <c r="Q49" s="386"/>
      <c r="R49" s="181"/>
      <c r="S49" s="208"/>
      <c r="T49" s="387"/>
      <c r="U49" s="181"/>
      <c r="V49" s="210"/>
      <c r="W49" s="189"/>
      <c r="X49" s="210"/>
      <c r="Y49" s="189"/>
      <c r="Z49" s="210"/>
      <c r="AA49" s="386"/>
      <c r="AB49" s="181"/>
      <c r="AC49" s="181"/>
      <c r="AD49" s="181"/>
      <c r="AE49" s="181"/>
      <c r="AF49" s="210"/>
      <c r="AG49" s="192"/>
      <c r="AH49" s="210"/>
      <c r="AI49" s="192"/>
      <c r="AJ49" s="210"/>
      <c r="AK49" s="194"/>
      <c r="AL49" s="210"/>
      <c r="AM49" s="192"/>
      <c r="AN49" s="188"/>
      <c r="AO49" s="210"/>
      <c r="AP49" s="192"/>
      <c r="AQ49" s="188"/>
      <c r="AR49" s="210"/>
      <c r="AS49" s="192"/>
      <c r="AT49" s="188"/>
      <c r="AU49" s="210"/>
      <c r="AV49" s="79"/>
      <c r="AW49" s="79"/>
      <c r="AX49" s="79"/>
      <c r="AY49" s="79"/>
      <c r="AZ49" s="177"/>
      <c r="BA49" s="79"/>
      <c r="BB49" s="79"/>
      <c r="BC49" s="177"/>
      <c r="BD49" s="79"/>
      <c r="BE49" s="79"/>
      <c r="BF49" s="79"/>
      <c r="BG49" s="79"/>
    </row>
    <row r="50" spans="1:59" s="80" customFormat="1">
      <c r="A50" s="213"/>
      <c r="B50" s="184">
        <v>38</v>
      </c>
      <c r="C50" s="248"/>
      <c r="D50" s="185"/>
      <c r="E50" s="220"/>
      <c r="F50" s="221"/>
      <c r="G50" s="221"/>
      <c r="H50" s="296"/>
      <c r="I50" s="189"/>
      <c r="J50" s="190"/>
      <c r="K50" s="189"/>
      <c r="L50" s="214" t="str">
        <f t="shared" si="0"/>
        <v/>
      </c>
      <c r="M50" s="215" t="str">
        <f t="shared" si="1"/>
        <v/>
      </c>
      <c r="N50" s="214" t="str">
        <f t="shared" si="2"/>
        <v/>
      </c>
      <c r="O50" s="216">
        <f t="shared" si="3"/>
        <v>0</v>
      </c>
      <c r="P50" s="210"/>
      <c r="Q50" s="386"/>
      <c r="R50" s="181"/>
      <c r="S50" s="208"/>
      <c r="T50" s="387"/>
      <c r="U50" s="181"/>
      <c r="V50" s="210"/>
      <c r="W50" s="189"/>
      <c r="X50" s="210"/>
      <c r="Y50" s="189"/>
      <c r="Z50" s="210"/>
      <c r="AA50" s="386"/>
      <c r="AB50" s="181"/>
      <c r="AC50" s="181"/>
      <c r="AD50" s="181"/>
      <c r="AE50" s="181"/>
      <c r="AF50" s="210"/>
      <c r="AG50" s="192"/>
      <c r="AH50" s="210"/>
      <c r="AI50" s="192"/>
      <c r="AJ50" s="210"/>
      <c r="AK50" s="194"/>
      <c r="AL50" s="210"/>
      <c r="AM50" s="192"/>
      <c r="AN50" s="188"/>
      <c r="AO50" s="210"/>
      <c r="AP50" s="192"/>
      <c r="AQ50" s="188"/>
      <c r="AR50" s="210"/>
      <c r="AS50" s="192"/>
      <c r="AT50" s="188"/>
      <c r="AU50" s="210"/>
      <c r="AV50" s="79"/>
      <c r="AW50" s="79"/>
      <c r="AX50" s="79"/>
      <c r="AY50" s="79"/>
      <c r="AZ50" s="177"/>
      <c r="BA50" s="79"/>
      <c r="BB50" s="79"/>
      <c r="BC50" s="177"/>
      <c r="BD50" s="79"/>
      <c r="BE50" s="79"/>
      <c r="BF50" s="79"/>
      <c r="BG50" s="79"/>
    </row>
    <row r="51" spans="1:59" s="80" customFormat="1">
      <c r="A51" s="213"/>
      <c r="B51" s="184">
        <v>39</v>
      </c>
      <c r="C51" s="248"/>
      <c r="D51" s="185"/>
      <c r="E51" s="220"/>
      <c r="F51" s="221"/>
      <c r="G51" s="221"/>
      <c r="H51" s="296"/>
      <c r="I51" s="189"/>
      <c r="J51" s="190"/>
      <c r="K51" s="189"/>
      <c r="L51" s="214" t="str">
        <f t="shared" si="0"/>
        <v/>
      </c>
      <c r="M51" s="215" t="str">
        <f t="shared" si="1"/>
        <v/>
      </c>
      <c r="N51" s="214" t="str">
        <f t="shared" si="2"/>
        <v/>
      </c>
      <c r="O51" s="216">
        <f t="shared" si="3"/>
        <v>0</v>
      </c>
      <c r="P51" s="210"/>
      <c r="Q51" s="386"/>
      <c r="R51" s="181"/>
      <c r="S51" s="208"/>
      <c r="T51" s="387"/>
      <c r="U51" s="181"/>
      <c r="V51" s="210"/>
      <c r="W51" s="189"/>
      <c r="X51" s="210"/>
      <c r="Y51" s="189"/>
      <c r="Z51" s="210"/>
      <c r="AA51" s="386"/>
      <c r="AB51" s="181"/>
      <c r="AC51" s="181"/>
      <c r="AD51" s="181"/>
      <c r="AE51" s="181"/>
      <c r="AF51" s="210"/>
      <c r="AG51" s="192"/>
      <c r="AH51" s="210"/>
      <c r="AI51" s="192"/>
      <c r="AJ51" s="210"/>
      <c r="AK51" s="194"/>
      <c r="AL51" s="210"/>
      <c r="AM51" s="192"/>
      <c r="AN51" s="188"/>
      <c r="AO51" s="210"/>
      <c r="AP51" s="192"/>
      <c r="AQ51" s="188"/>
      <c r="AR51" s="210"/>
      <c r="AS51" s="192"/>
      <c r="AT51" s="188"/>
      <c r="AU51" s="210"/>
      <c r="AV51" s="79"/>
      <c r="AW51" s="79"/>
      <c r="AX51" s="79"/>
      <c r="AY51" s="79"/>
      <c r="AZ51" s="177"/>
      <c r="BA51" s="79"/>
      <c r="BB51" s="79"/>
      <c r="BC51" s="177"/>
      <c r="BD51" s="79"/>
      <c r="BE51" s="79"/>
      <c r="BF51" s="79"/>
      <c r="BG51" s="79"/>
    </row>
    <row r="52" spans="1:59" s="80" customFormat="1">
      <c r="A52" s="213"/>
      <c r="B52" s="184">
        <v>40</v>
      </c>
      <c r="C52" s="248"/>
      <c r="D52" s="185"/>
      <c r="E52" s="220"/>
      <c r="F52" s="221"/>
      <c r="G52" s="221"/>
      <c r="H52" s="296"/>
      <c r="I52" s="189"/>
      <c r="J52" s="190"/>
      <c r="K52" s="189"/>
      <c r="L52" s="214" t="str">
        <f t="shared" si="0"/>
        <v/>
      </c>
      <c r="M52" s="215" t="str">
        <f t="shared" si="1"/>
        <v/>
      </c>
      <c r="N52" s="214" t="str">
        <f t="shared" si="2"/>
        <v/>
      </c>
      <c r="O52" s="216">
        <f t="shared" si="3"/>
        <v>0</v>
      </c>
      <c r="P52" s="210"/>
      <c r="Q52" s="386"/>
      <c r="R52" s="181"/>
      <c r="S52" s="208"/>
      <c r="T52" s="387"/>
      <c r="U52" s="181"/>
      <c r="V52" s="210"/>
      <c r="W52" s="189"/>
      <c r="X52" s="210"/>
      <c r="Y52" s="189"/>
      <c r="Z52" s="210"/>
      <c r="AA52" s="386"/>
      <c r="AB52" s="181"/>
      <c r="AC52" s="181"/>
      <c r="AD52" s="181"/>
      <c r="AE52" s="181"/>
      <c r="AF52" s="210"/>
      <c r="AG52" s="192"/>
      <c r="AH52" s="210"/>
      <c r="AI52" s="192"/>
      <c r="AJ52" s="210"/>
      <c r="AK52" s="194"/>
      <c r="AL52" s="210"/>
      <c r="AM52" s="192"/>
      <c r="AN52" s="188"/>
      <c r="AO52" s="210"/>
      <c r="AP52" s="192"/>
      <c r="AQ52" s="188"/>
      <c r="AR52" s="210"/>
      <c r="AS52" s="192"/>
      <c r="AT52" s="188"/>
      <c r="AU52" s="210"/>
      <c r="AV52" s="79"/>
      <c r="AW52" s="79"/>
      <c r="AX52" s="79"/>
      <c r="AY52" s="79"/>
      <c r="AZ52" s="177"/>
      <c r="BA52" s="79"/>
      <c r="BB52" s="79"/>
      <c r="BC52" s="177"/>
      <c r="BD52" s="79"/>
      <c r="BE52" s="79"/>
      <c r="BF52" s="79"/>
      <c r="BG52" s="79"/>
    </row>
    <row r="53" spans="1:59" s="80" customFormat="1">
      <c r="A53" s="213"/>
      <c r="B53" s="184">
        <v>41</v>
      </c>
      <c r="C53" s="248"/>
      <c r="D53" s="185"/>
      <c r="E53" s="220"/>
      <c r="F53" s="221"/>
      <c r="G53" s="221"/>
      <c r="H53" s="296"/>
      <c r="I53" s="189"/>
      <c r="J53" s="190"/>
      <c r="K53" s="189"/>
      <c r="L53" s="214" t="str">
        <f t="shared" si="0"/>
        <v/>
      </c>
      <c r="M53" s="215" t="str">
        <f t="shared" si="1"/>
        <v/>
      </c>
      <c r="N53" s="214" t="str">
        <f t="shared" si="2"/>
        <v/>
      </c>
      <c r="O53" s="216">
        <f t="shared" si="3"/>
        <v>0</v>
      </c>
      <c r="P53" s="210"/>
      <c r="Q53" s="386"/>
      <c r="R53" s="181"/>
      <c r="S53" s="208"/>
      <c r="T53" s="387"/>
      <c r="U53" s="181"/>
      <c r="V53" s="210"/>
      <c r="W53" s="189"/>
      <c r="X53" s="210"/>
      <c r="Y53" s="189"/>
      <c r="Z53" s="210"/>
      <c r="AA53" s="386"/>
      <c r="AB53" s="181"/>
      <c r="AC53" s="181"/>
      <c r="AD53" s="181"/>
      <c r="AE53" s="181"/>
      <c r="AF53" s="210"/>
      <c r="AG53" s="192"/>
      <c r="AH53" s="210"/>
      <c r="AI53" s="192"/>
      <c r="AJ53" s="210"/>
      <c r="AK53" s="194"/>
      <c r="AL53" s="210"/>
      <c r="AM53" s="192"/>
      <c r="AN53" s="188"/>
      <c r="AO53" s="210"/>
      <c r="AP53" s="192"/>
      <c r="AQ53" s="188"/>
      <c r="AR53" s="210"/>
      <c r="AS53" s="192"/>
      <c r="AT53" s="188"/>
      <c r="AU53" s="210"/>
      <c r="AV53" s="79"/>
      <c r="AW53" s="79"/>
      <c r="AX53" s="79"/>
      <c r="AY53" s="79"/>
      <c r="AZ53" s="177"/>
      <c r="BA53" s="79"/>
      <c r="BB53" s="79"/>
      <c r="BC53" s="177"/>
      <c r="BD53" s="79"/>
      <c r="BE53" s="79"/>
      <c r="BF53" s="79"/>
      <c r="BG53" s="79"/>
    </row>
    <row r="54" spans="1:59" s="80" customFormat="1">
      <c r="A54" s="213"/>
      <c r="B54" s="184">
        <v>42</v>
      </c>
      <c r="C54" s="248"/>
      <c r="D54" s="185"/>
      <c r="E54" s="220"/>
      <c r="F54" s="221"/>
      <c r="G54" s="221"/>
      <c r="H54" s="296"/>
      <c r="I54" s="189"/>
      <c r="J54" s="190"/>
      <c r="K54" s="189"/>
      <c r="L54" s="214" t="str">
        <f t="shared" si="0"/>
        <v/>
      </c>
      <c r="M54" s="215" t="str">
        <f t="shared" si="1"/>
        <v/>
      </c>
      <c r="N54" s="214" t="str">
        <f t="shared" si="2"/>
        <v/>
      </c>
      <c r="O54" s="216">
        <f t="shared" si="3"/>
        <v>0</v>
      </c>
      <c r="P54" s="210"/>
      <c r="Q54" s="386"/>
      <c r="R54" s="181"/>
      <c r="S54" s="208"/>
      <c r="T54" s="387"/>
      <c r="U54" s="181"/>
      <c r="V54" s="210"/>
      <c r="W54" s="189"/>
      <c r="X54" s="210"/>
      <c r="Y54" s="189"/>
      <c r="Z54" s="210"/>
      <c r="AA54" s="386"/>
      <c r="AB54" s="181"/>
      <c r="AC54" s="181"/>
      <c r="AD54" s="181"/>
      <c r="AE54" s="181"/>
      <c r="AF54" s="210"/>
      <c r="AG54" s="192"/>
      <c r="AH54" s="210"/>
      <c r="AI54" s="192"/>
      <c r="AJ54" s="210"/>
      <c r="AK54" s="194"/>
      <c r="AL54" s="210"/>
      <c r="AM54" s="192"/>
      <c r="AN54" s="188"/>
      <c r="AO54" s="210"/>
      <c r="AP54" s="192"/>
      <c r="AQ54" s="188"/>
      <c r="AR54" s="210"/>
      <c r="AS54" s="192"/>
      <c r="AT54" s="188"/>
      <c r="AU54" s="210"/>
      <c r="AV54" s="79"/>
      <c r="AW54" s="79"/>
      <c r="AX54" s="79"/>
      <c r="AY54" s="79"/>
      <c r="AZ54" s="177"/>
      <c r="BA54" s="79"/>
      <c r="BB54" s="79"/>
      <c r="BC54" s="177"/>
      <c r="BD54" s="79"/>
      <c r="BE54" s="79"/>
      <c r="BF54" s="79"/>
      <c r="BG54" s="79"/>
    </row>
    <row r="55" spans="1:59" s="80" customFormat="1">
      <c r="A55" s="213"/>
      <c r="B55" s="184">
        <v>43</v>
      </c>
      <c r="C55" s="248"/>
      <c r="D55" s="185"/>
      <c r="E55" s="220"/>
      <c r="F55" s="221"/>
      <c r="G55" s="221"/>
      <c r="H55" s="296"/>
      <c r="I55" s="189"/>
      <c r="J55" s="190"/>
      <c r="K55" s="189"/>
      <c r="L55" s="214" t="str">
        <f t="shared" si="0"/>
        <v/>
      </c>
      <c r="M55" s="215" t="str">
        <f t="shared" si="1"/>
        <v/>
      </c>
      <c r="N55" s="214" t="str">
        <f t="shared" si="2"/>
        <v/>
      </c>
      <c r="O55" s="216">
        <f t="shared" si="3"/>
        <v>0</v>
      </c>
      <c r="P55" s="210"/>
      <c r="Q55" s="386"/>
      <c r="R55" s="181"/>
      <c r="S55" s="208"/>
      <c r="T55" s="387"/>
      <c r="U55" s="181"/>
      <c r="V55" s="210"/>
      <c r="W55" s="189"/>
      <c r="X55" s="210"/>
      <c r="Y55" s="189"/>
      <c r="Z55" s="210"/>
      <c r="AA55" s="386"/>
      <c r="AB55" s="181"/>
      <c r="AC55" s="181"/>
      <c r="AD55" s="181"/>
      <c r="AE55" s="181"/>
      <c r="AF55" s="210"/>
      <c r="AG55" s="192"/>
      <c r="AH55" s="210"/>
      <c r="AI55" s="192"/>
      <c r="AJ55" s="210"/>
      <c r="AK55" s="194"/>
      <c r="AL55" s="210"/>
      <c r="AM55" s="192"/>
      <c r="AN55" s="188"/>
      <c r="AO55" s="210"/>
      <c r="AP55" s="192"/>
      <c r="AQ55" s="188"/>
      <c r="AR55" s="210"/>
      <c r="AS55" s="192"/>
      <c r="AT55" s="188"/>
      <c r="AU55" s="210"/>
      <c r="AV55" s="79"/>
      <c r="AW55" s="79"/>
      <c r="AX55" s="79"/>
      <c r="AY55" s="79"/>
      <c r="AZ55" s="177"/>
      <c r="BA55" s="79"/>
      <c r="BB55" s="79"/>
      <c r="BC55" s="177"/>
      <c r="BD55" s="79"/>
      <c r="BE55" s="79"/>
      <c r="BF55" s="79"/>
      <c r="BG55" s="79"/>
    </row>
    <row r="56" spans="1:59" s="80" customFormat="1">
      <c r="A56" s="213"/>
      <c r="B56" s="184">
        <v>44</v>
      </c>
      <c r="C56" s="248"/>
      <c r="D56" s="185"/>
      <c r="E56" s="220"/>
      <c r="F56" s="221"/>
      <c r="G56" s="221"/>
      <c r="H56" s="296"/>
      <c r="I56" s="189"/>
      <c r="J56" s="190"/>
      <c r="K56" s="189"/>
      <c r="L56" s="214" t="str">
        <f t="shared" si="0"/>
        <v/>
      </c>
      <c r="M56" s="215" t="str">
        <f t="shared" si="1"/>
        <v/>
      </c>
      <c r="N56" s="214" t="str">
        <f t="shared" si="2"/>
        <v/>
      </c>
      <c r="O56" s="216">
        <f t="shared" si="3"/>
        <v>0</v>
      </c>
      <c r="P56" s="210"/>
      <c r="Q56" s="386"/>
      <c r="R56" s="181"/>
      <c r="S56" s="208"/>
      <c r="T56" s="387"/>
      <c r="U56" s="181"/>
      <c r="V56" s="210"/>
      <c r="W56" s="189"/>
      <c r="X56" s="210"/>
      <c r="Y56" s="189"/>
      <c r="Z56" s="210"/>
      <c r="AA56" s="386"/>
      <c r="AB56" s="181"/>
      <c r="AC56" s="181"/>
      <c r="AD56" s="181"/>
      <c r="AE56" s="181"/>
      <c r="AF56" s="210"/>
      <c r="AG56" s="192"/>
      <c r="AH56" s="210"/>
      <c r="AI56" s="192"/>
      <c r="AJ56" s="210"/>
      <c r="AK56" s="194"/>
      <c r="AL56" s="210"/>
      <c r="AM56" s="192"/>
      <c r="AN56" s="188"/>
      <c r="AO56" s="210"/>
      <c r="AP56" s="192"/>
      <c r="AQ56" s="188"/>
      <c r="AR56" s="210"/>
      <c r="AS56" s="192"/>
      <c r="AT56" s="188"/>
      <c r="AU56" s="210"/>
      <c r="AV56" s="79"/>
      <c r="AW56" s="79"/>
      <c r="AX56" s="79"/>
      <c r="AY56" s="79"/>
      <c r="AZ56" s="177"/>
      <c r="BA56" s="79"/>
      <c r="BB56" s="79"/>
      <c r="BC56" s="177"/>
      <c r="BD56" s="79"/>
      <c r="BE56" s="79"/>
      <c r="BF56" s="79"/>
      <c r="BG56" s="79"/>
    </row>
    <row r="57" spans="1:59" s="80" customFormat="1">
      <c r="A57" s="213"/>
      <c r="B57" s="184">
        <v>45</v>
      </c>
      <c r="C57" s="248"/>
      <c r="D57" s="185"/>
      <c r="E57" s="220"/>
      <c r="F57" s="221"/>
      <c r="G57" s="221"/>
      <c r="H57" s="296"/>
      <c r="I57" s="189"/>
      <c r="J57" s="190"/>
      <c r="K57" s="189"/>
      <c r="L57" s="214" t="str">
        <f t="shared" si="0"/>
        <v/>
      </c>
      <c r="M57" s="215" t="str">
        <f t="shared" si="1"/>
        <v/>
      </c>
      <c r="N57" s="214" t="str">
        <f t="shared" si="2"/>
        <v/>
      </c>
      <c r="O57" s="216">
        <f t="shared" si="3"/>
        <v>0</v>
      </c>
      <c r="P57" s="210"/>
      <c r="Q57" s="386"/>
      <c r="R57" s="181"/>
      <c r="S57" s="208"/>
      <c r="T57" s="387"/>
      <c r="U57" s="181"/>
      <c r="V57" s="210"/>
      <c r="W57" s="189"/>
      <c r="X57" s="210"/>
      <c r="Y57" s="189"/>
      <c r="Z57" s="210"/>
      <c r="AA57" s="386"/>
      <c r="AB57" s="181"/>
      <c r="AC57" s="181"/>
      <c r="AD57" s="181"/>
      <c r="AE57" s="181"/>
      <c r="AF57" s="210"/>
      <c r="AG57" s="192"/>
      <c r="AH57" s="210"/>
      <c r="AI57" s="192"/>
      <c r="AJ57" s="210"/>
      <c r="AK57" s="194"/>
      <c r="AL57" s="210"/>
      <c r="AM57" s="192"/>
      <c r="AN57" s="188"/>
      <c r="AO57" s="210"/>
      <c r="AP57" s="192"/>
      <c r="AQ57" s="188"/>
      <c r="AR57" s="210"/>
      <c r="AS57" s="192"/>
      <c r="AT57" s="188"/>
      <c r="AU57" s="210"/>
      <c r="AV57" s="79"/>
      <c r="AW57" s="79"/>
      <c r="AX57" s="79"/>
      <c r="AY57" s="79"/>
      <c r="AZ57" s="177"/>
      <c r="BA57" s="79"/>
      <c r="BB57" s="79"/>
      <c r="BC57" s="177"/>
      <c r="BD57" s="79"/>
      <c r="BE57" s="79"/>
      <c r="BF57" s="79"/>
      <c r="BG57" s="79"/>
    </row>
    <row r="58" spans="1:59" s="80" customFormat="1">
      <c r="A58" s="213"/>
      <c r="B58" s="184">
        <v>46</v>
      </c>
      <c r="C58" s="248"/>
      <c r="D58" s="185"/>
      <c r="E58" s="220"/>
      <c r="F58" s="221"/>
      <c r="G58" s="221"/>
      <c r="H58" s="296"/>
      <c r="I58" s="189"/>
      <c r="J58" s="190"/>
      <c r="K58" s="189"/>
      <c r="L58" s="214" t="str">
        <f t="shared" si="0"/>
        <v/>
      </c>
      <c r="M58" s="215" t="str">
        <f t="shared" si="1"/>
        <v/>
      </c>
      <c r="N58" s="214" t="str">
        <f t="shared" si="2"/>
        <v/>
      </c>
      <c r="O58" s="216">
        <f t="shared" si="3"/>
        <v>0</v>
      </c>
      <c r="P58" s="210"/>
      <c r="Q58" s="386"/>
      <c r="R58" s="181"/>
      <c r="S58" s="208"/>
      <c r="T58" s="387"/>
      <c r="U58" s="181"/>
      <c r="V58" s="210"/>
      <c r="W58" s="189"/>
      <c r="X58" s="210"/>
      <c r="Y58" s="189"/>
      <c r="Z58" s="210"/>
      <c r="AA58" s="386"/>
      <c r="AB58" s="181"/>
      <c r="AC58" s="181"/>
      <c r="AD58" s="181"/>
      <c r="AE58" s="181"/>
      <c r="AF58" s="210"/>
      <c r="AG58" s="192"/>
      <c r="AH58" s="210"/>
      <c r="AI58" s="192"/>
      <c r="AJ58" s="210"/>
      <c r="AK58" s="194"/>
      <c r="AL58" s="210"/>
      <c r="AM58" s="192"/>
      <c r="AN58" s="188"/>
      <c r="AO58" s="210"/>
      <c r="AP58" s="192"/>
      <c r="AQ58" s="188"/>
      <c r="AR58" s="210"/>
      <c r="AS58" s="192"/>
      <c r="AT58" s="188"/>
      <c r="AU58" s="210"/>
      <c r="AV58" s="79"/>
      <c r="AW58" s="79"/>
      <c r="AX58" s="79"/>
      <c r="AY58" s="79"/>
      <c r="AZ58" s="177"/>
      <c r="BA58" s="79"/>
      <c r="BB58" s="79"/>
      <c r="BC58" s="177"/>
      <c r="BD58" s="79"/>
      <c r="BE58" s="79"/>
      <c r="BF58" s="79"/>
      <c r="BG58" s="79"/>
    </row>
    <row r="59" spans="1:59" s="80" customFormat="1">
      <c r="A59" s="213"/>
      <c r="B59" s="184">
        <v>47</v>
      </c>
      <c r="C59" s="248"/>
      <c r="D59" s="185"/>
      <c r="E59" s="220"/>
      <c r="F59" s="221"/>
      <c r="G59" s="221"/>
      <c r="H59" s="296"/>
      <c r="I59" s="189"/>
      <c r="J59" s="190"/>
      <c r="K59" s="189"/>
      <c r="L59" s="214" t="str">
        <f t="shared" si="0"/>
        <v/>
      </c>
      <c r="M59" s="215" t="str">
        <f t="shared" si="1"/>
        <v/>
      </c>
      <c r="N59" s="214" t="str">
        <f t="shared" si="2"/>
        <v/>
      </c>
      <c r="O59" s="216">
        <f t="shared" si="3"/>
        <v>0</v>
      </c>
      <c r="P59" s="210"/>
      <c r="Q59" s="386"/>
      <c r="R59" s="181"/>
      <c r="S59" s="208"/>
      <c r="T59" s="387"/>
      <c r="U59" s="181"/>
      <c r="V59" s="210"/>
      <c r="W59" s="189"/>
      <c r="X59" s="210"/>
      <c r="Y59" s="189"/>
      <c r="Z59" s="210"/>
      <c r="AA59" s="386"/>
      <c r="AB59" s="181"/>
      <c r="AC59" s="181"/>
      <c r="AD59" s="181"/>
      <c r="AE59" s="181"/>
      <c r="AF59" s="210"/>
      <c r="AG59" s="192"/>
      <c r="AH59" s="210"/>
      <c r="AI59" s="192"/>
      <c r="AJ59" s="210"/>
      <c r="AK59" s="194"/>
      <c r="AL59" s="210"/>
      <c r="AM59" s="192"/>
      <c r="AN59" s="188"/>
      <c r="AO59" s="210"/>
      <c r="AP59" s="192"/>
      <c r="AQ59" s="188"/>
      <c r="AR59" s="210"/>
      <c r="AS59" s="192"/>
      <c r="AT59" s="188"/>
      <c r="AU59" s="210"/>
      <c r="AV59" s="79"/>
      <c r="AW59" s="79"/>
      <c r="AX59" s="79"/>
      <c r="AY59" s="79"/>
      <c r="AZ59" s="177"/>
      <c r="BA59" s="79"/>
      <c r="BB59" s="79"/>
      <c r="BC59" s="177"/>
      <c r="BD59" s="79"/>
      <c r="BE59" s="79"/>
      <c r="BF59" s="79"/>
      <c r="BG59" s="79"/>
    </row>
    <row r="60" spans="1:59" s="80" customFormat="1">
      <c r="A60" s="213"/>
      <c r="B60" s="184">
        <v>48</v>
      </c>
      <c r="C60" s="248"/>
      <c r="D60" s="185"/>
      <c r="E60" s="220"/>
      <c r="F60" s="221"/>
      <c r="G60" s="221"/>
      <c r="H60" s="296"/>
      <c r="I60" s="189"/>
      <c r="J60" s="190"/>
      <c r="K60" s="189"/>
      <c r="L60" s="214" t="str">
        <f t="shared" si="0"/>
        <v/>
      </c>
      <c r="M60" s="215" t="str">
        <f t="shared" si="1"/>
        <v/>
      </c>
      <c r="N60" s="214" t="str">
        <f t="shared" si="2"/>
        <v/>
      </c>
      <c r="O60" s="216">
        <f t="shared" si="3"/>
        <v>0</v>
      </c>
      <c r="P60" s="210"/>
      <c r="Q60" s="386"/>
      <c r="R60" s="181"/>
      <c r="S60" s="208"/>
      <c r="T60" s="387"/>
      <c r="U60" s="181"/>
      <c r="V60" s="210"/>
      <c r="W60" s="189"/>
      <c r="X60" s="210"/>
      <c r="Y60" s="189"/>
      <c r="Z60" s="210"/>
      <c r="AA60" s="386"/>
      <c r="AB60" s="181"/>
      <c r="AC60" s="181"/>
      <c r="AD60" s="181"/>
      <c r="AE60" s="181"/>
      <c r="AF60" s="210"/>
      <c r="AG60" s="192"/>
      <c r="AH60" s="210"/>
      <c r="AI60" s="192"/>
      <c r="AJ60" s="210"/>
      <c r="AK60" s="194"/>
      <c r="AL60" s="210"/>
      <c r="AM60" s="192"/>
      <c r="AN60" s="188"/>
      <c r="AO60" s="210"/>
      <c r="AP60" s="192"/>
      <c r="AQ60" s="188"/>
      <c r="AR60" s="210"/>
      <c r="AS60" s="192"/>
      <c r="AT60" s="188"/>
      <c r="AU60" s="210"/>
      <c r="AV60" s="79"/>
      <c r="AW60" s="79"/>
      <c r="AX60" s="79"/>
      <c r="AY60" s="79"/>
      <c r="AZ60" s="177"/>
      <c r="BA60" s="79"/>
      <c r="BB60" s="79"/>
      <c r="BC60" s="177"/>
      <c r="BD60" s="79"/>
      <c r="BE60" s="79"/>
      <c r="BF60" s="79"/>
      <c r="BG60" s="79"/>
    </row>
    <row r="61" spans="1:59" s="80" customFormat="1">
      <c r="A61" s="213"/>
      <c r="B61" s="184">
        <v>49</v>
      </c>
      <c r="C61" s="248"/>
      <c r="D61" s="185"/>
      <c r="E61" s="220"/>
      <c r="F61" s="221"/>
      <c r="G61" s="221"/>
      <c r="H61" s="296"/>
      <c r="I61" s="189"/>
      <c r="J61" s="190"/>
      <c r="K61" s="189"/>
      <c r="L61" s="214" t="str">
        <f t="shared" si="0"/>
        <v/>
      </c>
      <c r="M61" s="215" t="str">
        <f t="shared" si="1"/>
        <v/>
      </c>
      <c r="N61" s="214" t="str">
        <f t="shared" si="2"/>
        <v/>
      </c>
      <c r="O61" s="216">
        <f t="shared" si="3"/>
        <v>0</v>
      </c>
      <c r="P61" s="210"/>
      <c r="Q61" s="386"/>
      <c r="R61" s="181"/>
      <c r="S61" s="208"/>
      <c r="T61" s="387"/>
      <c r="U61" s="181"/>
      <c r="V61" s="210"/>
      <c r="W61" s="189"/>
      <c r="X61" s="210"/>
      <c r="Y61" s="189"/>
      <c r="Z61" s="210"/>
      <c r="AA61" s="386"/>
      <c r="AB61" s="181"/>
      <c r="AC61" s="181"/>
      <c r="AD61" s="181"/>
      <c r="AE61" s="181"/>
      <c r="AF61" s="210"/>
      <c r="AG61" s="192"/>
      <c r="AH61" s="210"/>
      <c r="AI61" s="192"/>
      <c r="AJ61" s="210"/>
      <c r="AK61" s="194"/>
      <c r="AL61" s="210"/>
      <c r="AM61" s="192"/>
      <c r="AN61" s="188"/>
      <c r="AO61" s="210"/>
      <c r="AP61" s="192"/>
      <c r="AQ61" s="188"/>
      <c r="AR61" s="210"/>
      <c r="AS61" s="192"/>
      <c r="AT61" s="188"/>
      <c r="AU61" s="210"/>
      <c r="AV61" s="79"/>
      <c r="AW61" s="79"/>
      <c r="AX61" s="79"/>
      <c r="AY61" s="79"/>
      <c r="AZ61" s="177"/>
      <c r="BA61" s="79"/>
      <c r="BB61" s="79"/>
      <c r="BC61" s="177"/>
      <c r="BD61" s="79"/>
      <c r="BE61" s="79"/>
      <c r="BF61" s="79"/>
      <c r="BG61" s="79"/>
    </row>
    <row r="62" spans="1:59" s="80" customFormat="1">
      <c r="A62" s="213"/>
      <c r="B62" s="184">
        <v>50</v>
      </c>
      <c r="C62" s="248"/>
      <c r="D62" s="185"/>
      <c r="E62" s="220"/>
      <c r="F62" s="221"/>
      <c r="G62" s="221"/>
      <c r="H62" s="296"/>
      <c r="I62" s="189"/>
      <c r="J62" s="190"/>
      <c r="K62" s="189"/>
      <c r="L62" s="214" t="str">
        <f t="shared" si="0"/>
        <v/>
      </c>
      <c r="M62" s="215" t="str">
        <f t="shared" si="1"/>
        <v/>
      </c>
      <c r="N62" s="214" t="str">
        <f t="shared" si="2"/>
        <v/>
      </c>
      <c r="O62" s="216">
        <f t="shared" si="3"/>
        <v>0</v>
      </c>
      <c r="P62" s="210"/>
      <c r="Q62" s="386"/>
      <c r="R62" s="181"/>
      <c r="S62" s="208"/>
      <c r="T62" s="387"/>
      <c r="U62" s="181"/>
      <c r="V62" s="210"/>
      <c r="W62" s="189"/>
      <c r="X62" s="210"/>
      <c r="Y62" s="189"/>
      <c r="Z62" s="210"/>
      <c r="AA62" s="386"/>
      <c r="AB62" s="181"/>
      <c r="AC62" s="181"/>
      <c r="AD62" s="181"/>
      <c r="AE62" s="181"/>
      <c r="AF62" s="210"/>
      <c r="AG62" s="192"/>
      <c r="AH62" s="210"/>
      <c r="AI62" s="192"/>
      <c r="AJ62" s="210"/>
      <c r="AK62" s="194"/>
      <c r="AL62" s="210"/>
      <c r="AM62" s="192"/>
      <c r="AN62" s="188"/>
      <c r="AO62" s="210"/>
      <c r="AP62" s="192"/>
      <c r="AQ62" s="188"/>
      <c r="AR62" s="210"/>
      <c r="AS62" s="192"/>
      <c r="AT62" s="188"/>
      <c r="AU62" s="210"/>
      <c r="AV62" s="79"/>
      <c r="AW62" s="79"/>
      <c r="AX62" s="79"/>
      <c r="AY62" s="79"/>
      <c r="AZ62" s="177"/>
      <c r="BA62" s="79"/>
      <c r="BB62" s="79"/>
      <c r="BC62" s="177"/>
      <c r="BD62" s="79"/>
      <c r="BE62" s="79"/>
      <c r="BF62" s="79"/>
      <c r="BG62" s="79"/>
    </row>
    <row r="63" spans="1:59" s="80" customFormat="1">
      <c r="A63" s="213"/>
      <c r="B63" s="184">
        <v>51</v>
      </c>
      <c r="C63" s="248"/>
      <c r="D63" s="185"/>
      <c r="E63" s="220"/>
      <c r="F63" s="221"/>
      <c r="G63" s="221"/>
      <c r="H63" s="296"/>
      <c r="I63" s="189"/>
      <c r="J63" s="190"/>
      <c r="K63" s="189"/>
      <c r="L63" s="214" t="str">
        <f t="shared" si="0"/>
        <v/>
      </c>
      <c r="M63" s="215" t="str">
        <f t="shared" si="1"/>
        <v/>
      </c>
      <c r="N63" s="214" t="str">
        <f t="shared" si="2"/>
        <v/>
      </c>
      <c r="O63" s="216">
        <f t="shared" si="3"/>
        <v>0</v>
      </c>
      <c r="P63" s="210"/>
      <c r="Q63" s="386"/>
      <c r="R63" s="181"/>
      <c r="S63" s="208"/>
      <c r="T63" s="387"/>
      <c r="U63" s="181"/>
      <c r="V63" s="210"/>
      <c r="W63" s="189"/>
      <c r="X63" s="210"/>
      <c r="Y63" s="189"/>
      <c r="Z63" s="210"/>
      <c r="AA63" s="386"/>
      <c r="AB63" s="181"/>
      <c r="AC63" s="181"/>
      <c r="AD63" s="181"/>
      <c r="AE63" s="181"/>
      <c r="AF63" s="210"/>
      <c r="AG63" s="192"/>
      <c r="AH63" s="210"/>
      <c r="AI63" s="192"/>
      <c r="AJ63" s="210"/>
      <c r="AK63" s="194"/>
      <c r="AL63" s="210"/>
      <c r="AM63" s="192"/>
      <c r="AN63" s="188"/>
      <c r="AO63" s="210"/>
      <c r="AP63" s="192"/>
      <c r="AQ63" s="188"/>
      <c r="AR63" s="210"/>
      <c r="AS63" s="192"/>
      <c r="AT63" s="188"/>
      <c r="AU63" s="210"/>
      <c r="AV63" s="79"/>
      <c r="AW63" s="79"/>
      <c r="AX63" s="79"/>
      <c r="AY63" s="79"/>
      <c r="AZ63" s="177"/>
      <c r="BA63" s="79"/>
      <c r="BB63" s="79"/>
      <c r="BC63" s="177"/>
      <c r="BD63" s="79"/>
      <c r="BE63" s="79"/>
      <c r="BF63" s="79"/>
      <c r="BG63" s="79"/>
    </row>
    <row r="64" spans="1:59" s="80" customFormat="1">
      <c r="A64" s="213"/>
      <c r="B64" s="184">
        <v>52</v>
      </c>
      <c r="C64" s="248"/>
      <c r="D64" s="185"/>
      <c r="E64" s="220"/>
      <c r="F64" s="221"/>
      <c r="G64" s="221"/>
      <c r="H64" s="296"/>
      <c r="I64" s="189"/>
      <c r="J64" s="190"/>
      <c r="K64" s="189"/>
      <c r="L64" s="214" t="str">
        <f t="shared" si="0"/>
        <v/>
      </c>
      <c r="M64" s="215" t="str">
        <f t="shared" si="1"/>
        <v/>
      </c>
      <c r="N64" s="214" t="str">
        <f t="shared" si="2"/>
        <v/>
      </c>
      <c r="O64" s="216">
        <f t="shared" si="3"/>
        <v>0</v>
      </c>
      <c r="P64" s="210"/>
      <c r="Q64" s="386"/>
      <c r="R64" s="181"/>
      <c r="S64" s="208"/>
      <c r="T64" s="387"/>
      <c r="U64" s="181"/>
      <c r="V64" s="210"/>
      <c r="W64" s="189"/>
      <c r="X64" s="210"/>
      <c r="Y64" s="189"/>
      <c r="Z64" s="210"/>
      <c r="AA64" s="386"/>
      <c r="AB64" s="181"/>
      <c r="AC64" s="181"/>
      <c r="AD64" s="181"/>
      <c r="AE64" s="181"/>
      <c r="AF64" s="210"/>
      <c r="AG64" s="192"/>
      <c r="AH64" s="210"/>
      <c r="AI64" s="192"/>
      <c r="AJ64" s="210"/>
      <c r="AK64" s="194"/>
      <c r="AL64" s="210"/>
      <c r="AM64" s="192"/>
      <c r="AN64" s="188"/>
      <c r="AO64" s="210"/>
      <c r="AP64" s="192"/>
      <c r="AQ64" s="188"/>
      <c r="AR64" s="210"/>
      <c r="AS64" s="192"/>
      <c r="AT64" s="188"/>
      <c r="AU64" s="210"/>
      <c r="AV64" s="79"/>
      <c r="AW64" s="79"/>
      <c r="AX64" s="79"/>
      <c r="AY64" s="79"/>
      <c r="AZ64" s="177"/>
      <c r="BA64" s="79"/>
      <c r="BB64" s="79"/>
      <c r="BC64" s="177"/>
      <c r="BD64" s="79"/>
      <c r="BE64" s="79"/>
      <c r="BF64" s="79"/>
      <c r="BG64" s="79"/>
    </row>
    <row r="65" spans="1:59" s="80" customFormat="1">
      <c r="A65" s="213"/>
      <c r="B65" s="184">
        <v>53</v>
      </c>
      <c r="C65" s="248"/>
      <c r="D65" s="185"/>
      <c r="E65" s="220"/>
      <c r="F65" s="221"/>
      <c r="G65" s="221"/>
      <c r="H65" s="296"/>
      <c r="I65" s="189"/>
      <c r="J65" s="190"/>
      <c r="K65" s="189"/>
      <c r="L65" s="214" t="str">
        <f t="shared" si="0"/>
        <v/>
      </c>
      <c r="M65" s="215" t="str">
        <f t="shared" si="1"/>
        <v/>
      </c>
      <c r="N65" s="214" t="str">
        <f t="shared" si="2"/>
        <v/>
      </c>
      <c r="O65" s="216">
        <f t="shared" si="3"/>
        <v>0</v>
      </c>
      <c r="P65" s="210"/>
      <c r="Q65" s="386"/>
      <c r="R65" s="181"/>
      <c r="S65" s="208"/>
      <c r="T65" s="387"/>
      <c r="U65" s="181"/>
      <c r="V65" s="210"/>
      <c r="W65" s="189"/>
      <c r="X65" s="210"/>
      <c r="Y65" s="189"/>
      <c r="Z65" s="210"/>
      <c r="AA65" s="386"/>
      <c r="AB65" s="181"/>
      <c r="AC65" s="181"/>
      <c r="AD65" s="181"/>
      <c r="AE65" s="181"/>
      <c r="AF65" s="210"/>
      <c r="AG65" s="192"/>
      <c r="AH65" s="210"/>
      <c r="AI65" s="192"/>
      <c r="AJ65" s="210"/>
      <c r="AK65" s="194"/>
      <c r="AL65" s="210"/>
      <c r="AM65" s="192"/>
      <c r="AN65" s="188"/>
      <c r="AO65" s="210"/>
      <c r="AP65" s="192"/>
      <c r="AQ65" s="188"/>
      <c r="AR65" s="210"/>
      <c r="AS65" s="192"/>
      <c r="AT65" s="188"/>
      <c r="AU65" s="210"/>
      <c r="AV65" s="79"/>
      <c r="AW65" s="79"/>
      <c r="AX65" s="79"/>
      <c r="AY65" s="79"/>
      <c r="AZ65" s="177"/>
      <c r="BA65" s="79"/>
      <c r="BB65" s="79"/>
      <c r="BC65" s="177"/>
      <c r="BD65" s="79"/>
      <c r="BE65" s="79"/>
      <c r="BF65" s="79"/>
      <c r="BG65" s="79"/>
    </row>
    <row r="66" spans="1:59" s="80" customFormat="1">
      <c r="A66" s="213"/>
      <c r="B66" s="184">
        <v>54</v>
      </c>
      <c r="C66" s="248"/>
      <c r="D66" s="185"/>
      <c r="E66" s="220"/>
      <c r="F66" s="221"/>
      <c r="G66" s="221"/>
      <c r="H66" s="296"/>
      <c r="I66" s="189"/>
      <c r="J66" s="190"/>
      <c r="K66" s="189"/>
      <c r="L66" s="214" t="str">
        <f t="shared" si="0"/>
        <v/>
      </c>
      <c r="M66" s="215" t="str">
        <f t="shared" si="1"/>
        <v/>
      </c>
      <c r="N66" s="214" t="str">
        <f t="shared" si="2"/>
        <v/>
      </c>
      <c r="O66" s="216">
        <f t="shared" si="3"/>
        <v>0</v>
      </c>
      <c r="P66" s="210"/>
      <c r="Q66" s="386"/>
      <c r="R66" s="181"/>
      <c r="S66" s="208"/>
      <c r="T66" s="387"/>
      <c r="U66" s="181"/>
      <c r="V66" s="210"/>
      <c r="W66" s="189"/>
      <c r="X66" s="210"/>
      <c r="Y66" s="189"/>
      <c r="Z66" s="210"/>
      <c r="AA66" s="386"/>
      <c r="AB66" s="181"/>
      <c r="AC66" s="181"/>
      <c r="AD66" s="181"/>
      <c r="AE66" s="181"/>
      <c r="AF66" s="210"/>
      <c r="AG66" s="192"/>
      <c r="AH66" s="210"/>
      <c r="AI66" s="192"/>
      <c r="AJ66" s="210"/>
      <c r="AK66" s="194"/>
      <c r="AL66" s="210"/>
      <c r="AM66" s="192"/>
      <c r="AN66" s="188"/>
      <c r="AO66" s="210"/>
      <c r="AP66" s="192"/>
      <c r="AQ66" s="188"/>
      <c r="AR66" s="210"/>
      <c r="AS66" s="192"/>
      <c r="AT66" s="188"/>
      <c r="AU66" s="210"/>
      <c r="AV66" s="79"/>
      <c r="AW66" s="79"/>
      <c r="AX66" s="79"/>
      <c r="AY66" s="79"/>
      <c r="AZ66" s="177"/>
      <c r="BA66" s="79"/>
      <c r="BB66" s="79"/>
      <c r="BC66" s="177"/>
      <c r="BD66" s="79"/>
      <c r="BE66" s="79"/>
      <c r="BF66" s="79"/>
      <c r="BG66" s="79"/>
    </row>
    <row r="67" spans="1:59" s="80" customFormat="1">
      <c r="A67" s="213"/>
      <c r="B67" s="184">
        <v>55</v>
      </c>
      <c r="C67" s="248"/>
      <c r="D67" s="185"/>
      <c r="E67" s="220"/>
      <c r="F67" s="221"/>
      <c r="G67" s="221"/>
      <c r="H67" s="296"/>
      <c r="I67" s="189"/>
      <c r="J67" s="190"/>
      <c r="K67" s="189"/>
      <c r="L67" s="214" t="str">
        <f t="shared" si="0"/>
        <v/>
      </c>
      <c r="M67" s="215" t="str">
        <f t="shared" si="1"/>
        <v/>
      </c>
      <c r="N67" s="214" t="str">
        <f t="shared" si="2"/>
        <v/>
      </c>
      <c r="O67" s="216">
        <f t="shared" si="3"/>
        <v>0</v>
      </c>
      <c r="P67" s="210"/>
      <c r="Q67" s="386"/>
      <c r="R67" s="181"/>
      <c r="S67" s="208"/>
      <c r="T67" s="387"/>
      <c r="U67" s="181"/>
      <c r="V67" s="210"/>
      <c r="W67" s="189"/>
      <c r="X67" s="210"/>
      <c r="Y67" s="189"/>
      <c r="Z67" s="210"/>
      <c r="AA67" s="386"/>
      <c r="AB67" s="181"/>
      <c r="AC67" s="181"/>
      <c r="AD67" s="181"/>
      <c r="AE67" s="181"/>
      <c r="AF67" s="210"/>
      <c r="AG67" s="192"/>
      <c r="AH67" s="210"/>
      <c r="AI67" s="192"/>
      <c r="AJ67" s="210"/>
      <c r="AK67" s="194"/>
      <c r="AL67" s="210"/>
      <c r="AM67" s="192"/>
      <c r="AN67" s="188"/>
      <c r="AO67" s="210"/>
      <c r="AP67" s="192"/>
      <c r="AQ67" s="188"/>
      <c r="AR67" s="210"/>
      <c r="AS67" s="192"/>
      <c r="AT67" s="188"/>
      <c r="AU67" s="210"/>
      <c r="AV67" s="79"/>
      <c r="AW67" s="79"/>
      <c r="AX67" s="79"/>
      <c r="AY67" s="79"/>
      <c r="AZ67" s="177"/>
      <c r="BA67" s="79"/>
      <c r="BB67" s="79"/>
      <c r="BC67" s="177"/>
      <c r="BD67" s="79"/>
      <c r="BE67" s="79"/>
      <c r="BF67" s="79"/>
      <c r="BG67" s="79"/>
    </row>
    <row r="68" spans="1:59" s="80" customFormat="1">
      <c r="A68" s="213"/>
      <c r="B68" s="184">
        <v>56</v>
      </c>
      <c r="C68" s="248"/>
      <c r="D68" s="185"/>
      <c r="E68" s="220"/>
      <c r="F68" s="221"/>
      <c r="G68" s="221"/>
      <c r="H68" s="296"/>
      <c r="I68" s="189"/>
      <c r="J68" s="190"/>
      <c r="K68" s="189"/>
      <c r="L68" s="214" t="str">
        <f t="shared" si="0"/>
        <v/>
      </c>
      <c r="M68" s="215" t="str">
        <f t="shared" si="1"/>
        <v/>
      </c>
      <c r="N68" s="214" t="str">
        <f t="shared" si="2"/>
        <v/>
      </c>
      <c r="O68" s="216">
        <f t="shared" si="3"/>
        <v>0</v>
      </c>
      <c r="P68" s="210"/>
      <c r="Q68" s="386"/>
      <c r="R68" s="181"/>
      <c r="S68" s="208"/>
      <c r="T68" s="387"/>
      <c r="U68" s="181"/>
      <c r="V68" s="210"/>
      <c r="W68" s="189"/>
      <c r="X68" s="210"/>
      <c r="Y68" s="189"/>
      <c r="Z68" s="210"/>
      <c r="AA68" s="386"/>
      <c r="AB68" s="181"/>
      <c r="AC68" s="181"/>
      <c r="AD68" s="181"/>
      <c r="AE68" s="181"/>
      <c r="AF68" s="210"/>
      <c r="AG68" s="192"/>
      <c r="AH68" s="210"/>
      <c r="AI68" s="192"/>
      <c r="AJ68" s="210"/>
      <c r="AK68" s="194"/>
      <c r="AL68" s="210"/>
      <c r="AM68" s="192"/>
      <c r="AN68" s="188"/>
      <c r="AO68" s="210"/>
      <c r="AP68" s="192"/>
      <c r="AQ68" s="188"/>
      <c r="AR68" s="210"/>
      <c r="AS68" s="192"/>
      <c r="AT68" s="188"/>
      <c r="AU68" s="210"/>
      <c r="AV68" s="79"/>
      <c r="AW68" s="79"/>
      <c r="AX68" s="79"/>
      <c r="AY68" s="79"/>
      <c r="AZ68" s="177"/>
      <c r="BA68" s="79"/>
      <c r="BB68" s="79"/>
      <c r="BC68" s="177"/>
      <c r="BD68" s="79"/>
      <c r="BE68" s="79"/>
      <c r="BF68" s="79"/>
      <c r="BG68" s="79"/>
    </row>
    <row r="69" spans="1:59" s="80" customFormat="1">
      <c r="A69" s="213"/>
      <c r="B69" s="184">
        <v>57</v>
      </c>
      <c r="C69" s="248"/>
      <c r="D69" s="185"/>
      <c r="E69" s="220"/>
      <c r="F69" s="221"/>
      <c r="G69" s="221"/>
      <c r="H69" s="296"/>
      <c r="I69" s="189"/>
      <c r="J69" s="190"/>
      <c r="K69" s="189"/>
      <c r="L69" s="214" t="str">
        <f t="shared" si="0"/>
        <v/>
      </c>
      <c r="M69" s="215" t="str">
        <f t="shared" si="1"/>
        <v/>
      </c>
      <c r="N69" s="214" t="str">
        <f t="shared" si="2"/>
        <v/>
      </c>
      <c r="O69" s="216">
        <f t="shared" si="3"/>
        <v>0</v>
      </c>
      <c r="P69" s="210"/>
      <c r="Q69" s="386"/>
      <c r="R69" s="181"/>
      <c r="S69" s="208"/>
      <c r="T69" s="387"/>
      <c r="U69" s="181"/>
      <c r="V69" s="210"/>
      <c r="W69" s="189"/>
      <c r="X69" s="210"/>
      <c r="Y69" s="189"/>
      <c r="Z69" s="210"/>
      <c r="AA69" s="386"/>
      <c r="AB69" s="181"/>
      <c r="AC69" s="181"/>
      <c r="AD69" s="181"/>
      <c r="AE69" s="181"/>
      <c r="AF69" s="210"/>
      <c r="AG69" s="192"/>
      <c r="AH69" s="210"/>
      <c r="AI69" s="192"/>
      <c r="AJ69" s="210"/>
      <c r="AK69" s="194"/>
      <c r="AL69" s="210"/>
      <c r="AM69" s="192"/>
      <c r="AN69" s="188"/>
      <c r="AO69" s="210"/>
      <c r="AP69" s="192"/>
      <c r="AQ69" s="188"/>
      <c r="AR69" s="210"/>
      <c r="AS69" s="192"/>
      <c r="AT69" s="188"/>
      <c r="AU69" s="210"/>
      <c r="AV69" s="79"/>
      <c r="AW69" s="79"/>
      <c r="AX69" s="79"/>
      <c r="AY69" s="79"/>
      <c r="AZ69" s="177"/>
      <c r="BA69" s="79"/>
      <c r="BB69" s="79"/>
      <c r="BC69" s="177"/>
      <c r="BD69" s="79"/>
      <c r="BE69" s="79"/>
      <c r="BF69" s="79"/>
      <c r="BG69" s="79"/>
    </row>
    <row r="70" spans="1:59" s="80" customFormat="1">
      <c r="A70" s="213"/>
      <c r="B70" s="184">
        <v>58</v>
      </c>
      <c r="C70" s="248"/>
      <c r="D70" s="185"/>
      <c r="E70" s="220"/>
      <c r="F70" s="221"/>
      <c r="G70" s="221"/>
      <c r="H70" s="296"/>
      <c r="I70" s="189"/>
      <c r="J70" s="190"/>
      <c r="K70" s="189"/>
      <c r="L70" s="214" t="str">
        <f t="shared" si="0"/>
        <v/>
      </c>
      <c r="M70" s="215" t="str">
        <f t="shared" si="1"/>
        <v/>
      </c>
      <c r="N70" s="214" t="str">
        <f t="shared" si="2"/>
        <v/>
      </c>
      <c r="O70" s="216">
        <f t="shared" si="3"/>
        <v>0</v>
      </c>
      <c r="P70" s="210"/>
      <c r="Q70" s="386"/>
      <c r="R70" s="181"/>
      <c r="S70" s="208"/>
      <c r="T70" s="387"/>
      <c r="U70" s="181"/>
      <c r="V70" s="210"/>
      <c r="W70" s="189"/>
      <c r="X70" s="210"/>
      <c r="Y70" s="189"/>
      <c r="Z70" s="210"/>
      <c r="AA70" s="386"/>
      <c r="AB70" s="181"/>
      <c r="AC70" s="181"/>
      <c r="AD70" s="181"/>
      <c r="AE70" s="181"/>
      <c r="AF70" s="210"/>
      <c r="AG70" s="192"/>
      <c r="AH70" s="210"/>
      <c r="AI70" s="192"/>
      <c r="AJ70" s="210"/>
      <c r="AK70" s="194"/>
      <c r="AL70" s="210"/>
      <c r="AM70" s="192"/>
      <c r="AN70" s="188"/>
      <c r="AO70" s="210"/>
      <c r="AP70" s="192"/>
      <c r="AQ70" s="188"/>
      <c r="AR70" s="210"/>
      <c r="AS70" s="192"/>
      <c r="AT70" s="188"/>
      <c r="AU70" s="210"/>
      <c r="AV70" s="79"/>
      <c r="AW70" s="79"/>
      <c r="AX70" s="79"/>
      <c r="AY70" s="79"/>
      <c r="AZ70" s="177"/>
      <c r="BA70" s="79"/>
      <c r="BB70" s="79"/>
      <c r="BC70" s="177"/>
      <c r="BD70" s="79"/>
      <c r="BE70" s="79"/>
      <c r="BF70" s="79"/>
      <c r="BG70" s="79"/>
    </row>
    <row r="71" spans="1:59" s="80" customFormat="1">
      <c r="A71" s="213"/>
      <c r="B71" s="184">
        <v>59</v>
      </c>
      <c r="C71" s="248"/>
      <c r="D71" s="185"/>
      <c r="E71" s="220"/>
      <c r="F71" s="221"/>
      <c r="G71" s="221"/>
      <c r="H71" s="296"/>
      <c r="I71" s="189"/>
      <c r="J71" s="190"/>
      <c r="K71" s="189"/>
      <c r="L71" s="214" t="str">
        <f t="shared" si="0"/>
        <v/>
      </c>
      <c r="M71" s="215" t="str">
        <f t="shared" si="1"/>
        <v/>
      </c>
      <c r="N71" s="214" t="str">
        <f t="shared" si="2"/>
        <v/>
      </c>
      <c r="O71" s="216">
        <f t="shared" si="3"/>
        <v>0</v>
      </c>
      <c r="P71" s="210"/>
      <c r="Q71" s="386"/>
      <c r="R71" s="181"/>
      <c r="S71" s="208"/>
      <c r="T71" s="387"/>
      <c r="U71" s="181"/>
      <c r="V71" s="210"/>
      <c r="W71" s="189"/>
      <c r="X71" s="210"/>
      <c r="Y71" s="189"/>
      <c r="Z71" s="210"/>
      <c r="AA71" s="386"/>
      <c r="AB71" s="181"/>
      <c r="AC71" s="181"/>
      <c r="AD71" s="181"/>
      <c r="AE71" s="181"/>
      <c r="AF71" s="210"/>
      <c r="AG71" s="192"/>
      <c r="AH71" s="210"/>
      <c r="AI71" s="192"/>
      <c r="AJ71" s="210"/>
      <c r="AK71" s="194"/>
      <c r="AL71" s="210"/>
      <c r="AM71" s="192"/>
      <c r="AN71" s="188"/>
      <c r="AO71" s="210"/>
      <c r="AP71" s="192"/>
      <c r="AQ71" s="188"/>
      <c r="AR71" s="210"/>
      <c r="AS71" s="192"/>
      <c r="AT71" s="188"/>
      <c r="AU71" s="210"/>
      <c r="AV71" s="79"/>
      <c r="AW71" s="79"/>
      <c r="AX71" s="79"/>
      <c r="AY71" s="79"/>
      <c r="AZ71" s="177"/>
      <c r="BA71" s="79"/>
      <c r="BB71" s="79"/>
      <c r="BC71" s="177"/>
      <c r="BD71" s="79"/>
      <c r="BE71" s="79"/>
      <c r="BF71" s="79"/>
      <c r="BG71" s="79"/>
    </row>
    <row r="72" spans="1:59" s="80" customFormat="1">
      <c r="A72" s="213"/>
      <c r="B72" s="184">
        <v>60</v>
      </c>
      <c r="C72" s="248"/>
      <c r="D72" s="185"/>
      <c r="E72" s="220"/>
      <c r="F72" s="221"/>
      <c r="G72" s="221"/>
      <c r="H72" s="296"/>
      <c r="I72" s="189"/>
      <c r="J72" s="190"/>
      <c r="K72" s="189"/>
      <c r="L72" s="214" t="str">
        <f t="shared" si="0"/>
        <v/>
      </c>
      <c r="M72" s="215" t="str">
        <f t="shared" si="1"/>
        <v/>
      </c>
      <c r="N72" s="214" t="str">
        <f t="shared" si="2"/>
        <v/>
      </c>
      <c r="O72" s="216">
        <f t="shared" si="3"/>
        <v>0</v>
      </c>
      <c r="P72" s="210"/>
      <c r="Q72" s="386"/>
      <c r="R72" s="181"/>
      <c r="S72" s="208"/>
      <c r="T72" s="387"/>
      <c r="U72" s="181"/>
      <c r="V72" s="210"/>
      <c r="W72" s="189"/>
      <c r="X72" s="210"/>
      <c r="Y72" s="189"/>
      <c r="Z72" s="210"/>
      <c r="AA72" s="386"/>
      <c r="AB72" s="181"/>
      <c r="AC72" s="181"/>
      <c r="AD72" s="181"/>
      <c r="AE72" s="181"/>
      <c r="AF72" s="210"/>
      <c r="AG72" s="192"/>
      <c r="AH72" s="210"/>
      <c r="AI72" s="192"/>
      <c r="AJ72" s="210"/>
      <c r="AK72" s="194"/>
      <c r="AL72" s="210"/>
      <c r="AM72" s="192"/>
      <c r="AN72" s="188"/>
      <c r="AO72" s="210"/>
      <c r="AP72" s="192"/>
      <c r="AQ72" s="188"/>
      <c r="AR72" s="210"/>
      <c r="AS72" s="192"/>
      <c r="AT72" s="188"/>
      <c r="AU72" s="210"/>
      <c r="AV72" s="79"/>
      <c r="AW72" s="79"/>
      <c r="AX72" s="79"/>
      <c r="AY72" s="79"/>
      <c r="AZ72" s="177"/>
      <c r="BA72" s="79"/>
      <c r="BB72" s="79"/>
      <c r="BC72" s="177"/>
      <c r="BD72" s="79"/>
      <c r="BE72" s="79"/>
      <c r="BF72" s="79"/>
      <c r="BG72" s="79"/>
    </row>
    <row r="73" spans="1:59" s="80" customFormat="1">
      <c r="A73" s="213"/>
      <c r="B73" s="184">
        <v>61</v>
      </c>
      <c r="C73" s="248"/>
      <c r="D73" s="185"/>
      <c r="E73" s="220"/>
      <c r="F73" s="221"/>
      <c r="G73" s="221"/>
      <c r="H73" s="296"/>
      <c r="I73" s="189"/>
      <c r="J73" s="190"/>
      <c r="K73" s="189"/>
      <c r="L73" s="214" t="str">
        <f t="shared" si="0"/>
        <v/>
      </c>
      <c r="M73" s="215" t="str">
        <f t="shared" si="1"/>
        <v/>
      </c>
      <c r="N73" s="214" t="str">
        <f t="shared" si="2"/>
        <v/>
      </c>
      <c r="O73" s="216">
        <f t="shared" si="3"/>
        <v>0</v>
      </c>
      <c r="P73" s="210"/>
      <c r="Q73" s="386"/>
      <c r="R73" s="181"/>
      <c r="S73" s="208"/>
      <c r="T73" s="387"/>
      <c r="U73" s="181"/>
      <c r="V73" s="210"/>
      <c r="W73" s="189"/>
      <c r="X73" s="210"/>
      <c r="Y73" s="189"/>
      <c r="Z73" s="210"/>
      <c r="AA73" s="386"/>
      <c r="AB73" s="181"/>
      <c r="AC73" s="181"/>
      <c r="AD73" s="181"/>
      <c r="AE73" s="181"/>
      <c r="AF73" s="210"/>
      <c r="AG73" s="192"/>
      <c r="AH73" s="210"/>
      <c r="AI73" s="192"/>
      <c r="AJ73" s="210"/>
      <c r="AK73" s="194"/>
      <c r="AL73" s="210"/>
      <c r="AM73" s="192"/>
      <c r="AN73" s="188"/>
      <c r="AO73" s="210"/>
      <c r="AP73" s="192"/>
      <c r="AQ73" s="188"/>
      <c r="AR73" s="210"/>
      <c r="AS73" s="192"/>
      <c r="AT73" s="188"/>
      <c r="AU73" s="210"/>
      <c r="AV73" s="79"/>
      <c r="AW73" s="79"/>
      <c r="AX73" s="79"/>
      <c r="AY73" s="79"/>
      <c r="AZ73" s="177"/>
      <c r="BA73" s="79"/>
      <c r="BB73" s="79"/>
      <c r="BC73" s="177"/>
      <c r="BD73" s="79"/>
      <c r="BE73" s="79"/>
      <c r="BF73" s="79"/>
      <c r="BG73" s="79"/>
    </row>
    <row r="74" spans="1:59" s="80" customFormat="1">
      <c r="A74" s="213"/>
      <c r="B74" s="184">
        <v>62</v>
      </c>
      <c r="C74" s="248"/>
      <c r="D74" s="185"/>
      <c r="E74" s="220"/>
      <c r="F74" s="221"/>
      <c r="G74" s="221"/>
      <c r="H74" s="296"/>
      <c r="I74" s="189"/>
      <c r="J74" s="190"/>
      <c r="K74" s="189"/>
      <c r="L74" s="214" t="str">
        <f t="shared" si="0"/>
        <v/>
      </c>
      <c r="M74" s="215" t="str">
        <f t="shared" si="1"/>
        <v/>
      </c>
      <c r="N74" s="214" t="str">
        <f t="shared" si="2"/>
        <v/>
      </c>
      <c r="O74" s="216">
        <f t="shared" si="3"/>
        <v>0</v>
      </c>
      <c r="P74" s="210"/>
      <c r="Q74" s="386"/>
      <c r="R74" s="181"/>
      <c r="S74" s="208"/>
      <c r="T74" s="387"/>
      <c r="U74" s="181"/>
      <c r="V74" s="210"/>
      <c r="W74" s="189"/>
      <c r="X74" s="210"/>
      <c r="Y74" s="189"/>
      <c r="Z74" s="210"/>
      <c r="AA74" s="386"/>
      <c r="AB74" s="181"/>
      <c r="AC74" s="181"/>
      <c r="AD74" s="181"/>
      <c r="AE74" s="181"/>
      <c r="AF74" s="210"/>
      <c r="AG74" s="192"/>
      <c r="AH74" s="210"/>
      <c r="AI74" s="192"/>
      <c r="AJ74" s="210"/>
      <c r="AK74" s="194"/>
      <c r="AL74" s="210"/>
      <c r="AM74" s="192"/>
      <c r="AN74" s="188"/>
      <c r="AO74" s="210"/>
      <c r="AP74" s="192"/>
      <c r="AQ74" s="188"/>
      <c r="AR74" s="210"/>
      <c r="AS74" s="192"/>
      <c r="AT74" s="188"/>
      <c r="AU74" s="210"/>
      <c r="AV74" s="79"/>
      <c r="AW74" s="79"/>
      <c r="AX74" s="79"/>
      <c r="AY74" s="79"/>
      <c r="AZ74" s="177"/>
      <c r="BA74" s="79"/>
      <c r="BB74" s="79"/>
      <c r="BC74" s="177"/>
      <c r="BD74" s="79"/>
      <c r="BE74" s="79"/>
      <c r="BF74" s="79"/>
      <c r="BG74" s="79"/>
    </row>
    <row r="75" spans="1:59" s="80" customFormat="1">
      <c r="A75" s="213"/>
      <c r="B75" s="184">
        <v>63</v>
      </c>
      <c r="C75" s="248"/>
      <c r="D75" s="185"/>
      <c r="E75" s="220"/>
      <c r="F75" s="221"/>
      <c r="G75" s="221"/>
      <c r="H75" s="296"/>
      <c r="I75" s="189"/>
      <c r="J75" s="190"/>
      <c r="K75" s="189"/>
      <c r="L75" s="214" t="str">
        <f t="shared" si="0"/>
        <v/>
      </c>
      <c r="M75" s="215" t="str">
        <f t="shared" si="1"/>
        <v/>
      </c>
      <c r="N75" s="214" t="str">
        <f t="shared" si="2"/>
        <v/>
      </c>
      <c r="O75" s="216">
        <f t="shared" si="3"/>
        <v>0</v>
      </c>
      <c r="P75" s="210"/>
      <c r="Q75" s="386"/>
      <c r="R75" s="181"/>
      <c r="S75" s="208"/>
      <c r="T75" s="387"/>
      <c r="U75" s="181"/>
      <c r="V75" s="210"/>
      <c r="W75" s="189"/>
      <c r="X75" s="210"/>
      <c r="Y75" s="189"/>
      <c r="Z75" s="210"/>
      <c r="AA75" s="386"/>
      <c r="AB75" s="181"/>
      <c r="AC75" s="181"/>
      <c r="AD75" s="181"/>
      <c r="AE75" s="181"/>
      <c r="AF75" s="210"/>
      <c r="AG75" s="192"/>
      <c r="AH75" s="210"/>
      <c r="AI75" s="192"/>
      <c r="AJ75" s="210"/>
      <c r="AK75" s="194"/>
      <c r="AL75" s="210"/>
      <c r="AM75" s="192"/>
      <c r="AN75" s="188"/>
      <c r="AO75" s="210"/>
      <c r="AP75" s="192"/>
      <c r="AQ75" s="188"/>
      <c r="AR75" s="210"/>
      <c r="AS75" s="192"/>
      <c r="AT75" s="188"/>
      <c r="AU75" s="210"/>
      <c r="AV75" s="79"/>
      <c r="AW75" s="79"/>
      <c r="AX75" s="79"/>
      <c r="AY75" s="79"/>
      <c r="AZ75" s="177"/>
      <c r="BA75" s="79"/>
      <c r="BB75" s="79"/>
      <c r="BC75" s="177"/>
      <c r="BD75" s="79"/>
      <c r="BE75" s="79"/>
      <c r="BF75" s="79"/>
      <c r="BG75" s="79"/>
    </row>
    <row r="76" spans="1:59" s="80" customFormat="1">
      <c r="A76" s="213"/>
      <c r="B76" s="184">
        <v>64</v>
      </c>
      <c r="C76" s="248"/>
      <c r="D76" s="185"/>
      <c r="E76" s="220"/>
      <c r="F76" s="221"/>
      <c r="G76" s="221"/>
      <c r="H76" s="296"/>
      <c r="I76" s="189"/>
      <c r="J76" s="190"/>
      <c r="K76" s="189"/>
      <c r="L76" s="214" t="str">
        <f t="shared" si="0"/>
        <v/>
      </c>
      <c r="M76" s="215" t="str">
        <f t="shared" si="1"/>
        <v/>
      </c>
      <c r="N76" s="214" t="str">
        <f t="shared" si="2"/>
        <v/>
      </c>
      <c r="O76" s="216">
        <f t="shared" si="3"/>
        <v>0</v>
      </c>
      <c r="P76" s="210"/>
      <c r="Q76" s="386"/>
      <c r="R76" s="181"/>
      <c r="S76" s="208"/>
      <c r="T76" s="387"/>
      <c r="U76" s="181"/>
      <c r="V76" s="210"/>
      <c r="W76" s="189"/>
      <c r="X76" s="210"/>
      <c r="Y76" s="189"/>
      <c r="Z76" s="210"/>
      <c r="AA76" s="386"/>
      <c r="AB76" s="181"/>
      <c r="AC76" s="181"/>
      <c r="AD76" s="181"/>
      <c r="AE76" s="181"/>
      <c r="AF76" s="210"/>
      <c r="AG76" s="192"/>
      <c r="AH76" s="210"/>
      <c r="AI76" s="192"/>
      <c r="AJ76" s="210"/>
      <c r="AK76" s="194"/>
      <c r="AL76" s="210"/>
      <c r="AM76" s="192"/>
      <c r="AN76" s="188"/>
      <c r="AO76" s="210"/>
      <c r="AP76" s="192"/>
      <c r="AQ76" s="188"/>
      <c r="AR76" s="210"/>
      <c r="AS76" s="192"/>
      <c r="AT76" s="188"/>
      <c r="AU76" s="210"/>
      <c r="AV76" s="79"/>
      <c r="AW76" s="79"/>
      <c r="AX76" s="79"/>
      <c r="AY76" s="79"/>
      <c r="AZ76" s="177"/>
      <c r="BA76" s="79"/>
      <c r="BB76" s="79"/>
      <c r="BC76" s="177"/>
      <c r="BD76" s="79"/>
      <c r="BE76" s="79"/>
      <c r="BF76" s="79"/>
      <c r="BG76" s="79"/>
    </row>
    <row r="77" spans="1:59" s="80" customFormat="1">
      <c r="A77" s="213"/>
      <c r="B77" s="184">
        <v>65</v>
      </c>
      <c r="C77" s="248"/>
      <c r="D77" s="185"/>
      <c r="E77" s="220"/>
      <c r="F77" s="221"/>
      <c r="G77" s="221"/>
      <c r="H77" s="296"/>
      <c r="I77" s="189"/>
      <c r="J77" s="190"/>
      <c r="K77" s="189"/>
      <c r="L77" s="214" t="str">
        <f t="shared" ref="L77:L140" si="4">IF($F77="","",VLOOKUP($F77,$AX$13:$AY$17,2,TRUE))</f>
        <v/>
      </c>
      <c r="M77" s="215" t="str">
        <f t="shared" ref="M77:M140" si="5">IF($G77="","",INDEX($BB$13:$BB$16,MATCH($G77,$BA$13:$BA$16,-1)))</f>
        <v/>
      </c>
      <c r="N77" s="214" t="str">
        <f t="shared" ref="N77:N140" si="6">IF(OR($F77="",$I77="",$J77=""),"",VLOOKUP($I77&amp;$J77,$BD$13:$BG$18,IF($F77&lt;50,2,IF(AND($K77="該当",$I77="角住戸"),4,3)),FALSE))</f>
        <v/>
      </c>
      <c r="O77" s="216">
        <f t="shared" si="3"/>
        <v>0</v>
      </c>
      <c r="P77" s="210"/>
      <c r="Q77" s="386"/>
      <c r="R77" s="181"/>
      <c r="S77" s="208"/>
      <c r="T77" s="387"/>
      <c r="U77" s="181"/>
      <c r="V77" s="210"/>
      <c r="W77" s="189"/>
      <c r="X77" s="210"/>
      <c r="Y77" s="189"/>
      <c r="Z77" s="210"/>
      <c r="AA77" s="386"/>
      <c r="AB77" s="181"/>
      <c r="AC77" s="181"/>
      <c r="AD77" s="181"/>
      <c r="AE77" s="181"/>
      <c r="AF77" s="210"/>
      <c r="AG77" s="192"/>
      <c r="AH77" s="210"/>
      <c r="AI77" s="192"/>
      <c r="AJ77" s="210"/>
      <c r="AK77" s="194"/>
      <c r="AL77" s="210"/>
      <c r="AM77" s="192"/>
      <c r="AN77" s="188"/>
      <c r="AO77" s="210"/>
      <c r="AP77" s="192"/>
      <c r="AQ77" s="188"/>
      <c r="AR77" s="210"/>
      <c r="AS77" s="192"/>
      <c r="AT77" s="188"/>
      <c r="AU77" s="210"/>
      <c r="AV77" s="79"/>
      <c r="AW77" s="79"/>
      <c r="AX77" s="79"/>
      <c r="AY77" s="79"/>
      <c r="AZ77" s="177"/>
      <c r="BA77" s="79"/>
      <c r="BB77" s="79"/>
      <c r="BC77" s="177"/>
      <c r="BD77" s="79"/>
      <c r="BE77" s="79"/>
      <c r="BF77" s="79"/>
      <c r="BG77" s="79"/>
    </row>
    <row r="78" spans="1:59" s="80" customFormat="1">
      <c r="A78" s="213"/>
      <c r="B78" s="184">
        <v>66</v>
      </c>
      <c r="C78" s="248"/>
      <c r="D78" s="185"/>
      <c r="E78" s="220"/>
      <c r="F78" s="221"/>
      <c r="G78" s="221"/>
      <c r="H78" s="296"/>
      <c r="I78" s="189"/>
      <c r="J78" s="190"/>
      <c r="K78" s="189"/>
      <c r="L78" s="214" t="str">
        <f t="shared" si="4"/>
        <v/>
      </c>
      <c r="M78" s="215" t="str">
        <f t="shared" si="5"/>
        <v/>
      </c>
      <c r="N78" s="214" t="str">
        <f t="shared" si="6"/>
        <v/>
      </c>
      <c r="O78" s="216">
        <f t="shared" si="3"/>
        <v>0</v>
      </c>
      <c r="P78" s="210"/>
      <c r="Q78" s="386"/>
      <c r="R78" s="181"/>
      <c r="S78" s="208"/>
      <c r="T78" s="387"/>
      <c r="U78" s="181"/>
      <c r="V78" s="210"/>
      <c r="W78" s="189"/>
      <c r="X78" s="210"/>
      <c r="Y78" s="189"/>
      <c r="Z78" s="210"/>
      <c r="AA78" s="386"/>
      <c r="AB78" s="181"/>
      <c r="AC78" s="181"/>
      <c r="AD78" s="181"/>
      <c r="AE78" s="181"/>
      <c r="AF78" s="210"/>
      <c r="AG78" s="192"/>
      <c r="AH78" s="210"/>
      <c r="AI78" s="192"/>
      <c r="AJ78" s="210"/>
      <c r="AK78" s="194"/>
      <c r="AL78" s="210"/>
      <c r="AM78" s="192"/>
      <c r="AN78" s="188"/>
      <c r="AO78" s="210"/>
      <c r="AP78" s="192"/>
      <c r="AQ78" s="188"/>
      <c r="AR78" s="210"/>
      <c r="AS78" s="192"/>
      <c r="AT78" s="188"/>
      <c r="AU78" s="210"/>
      <c r="AV78" s="79"/>
      <c r="AW78" s="79"/>
      <c r="AX78" s="79"/>
      <c r="AY78" s="79"/>
      <c r="AZ78" s="177"/>
      <c r="BA78" s="79"/>
      <c r="BB78" s="79"/>
      <c r="BC78" s="177"/>
      <c r="BD78" s="79"/>
      <c r="BE78" s="79"/>
      <c r="BF78" s="79"/>
      <c r="BG78" s="79"/>
    </row>
    <row r="79" spans="1:59" s="80" customFormat="1">
      <c r="A79" s="213"/>
      <c r="B79" s="184">
        <v>67</v>
      </c>
      <c r="C79" s="248"/>
      <c r="D79" s="185"/>
      <c r="E79" s="220"/>
      <c r="F79" s="221"/>
      <c r="G79" s="221"/>
      <c r="H79" s="296"/>
      <c r="I79" s="189"/>
      <c r="J79" s="190"/>
      <c r="K79" s="189"/>
      <c r="L79" s="214" t="str">
        <f t="shared" si="4"/>
        <v/>
      </c>
      <c r="M79" s="215" t="str">
        <f t="shared" si="5"/>
        <v/>
      </c>
      <c r="N79" s="214" t="str">
        <f t="shared" si="6"/>
        <v/>
      </c>
      <c r="O79" s="216">
        <f t="shared" si="3"/>
        <v>0</v>
      </c>
      <c r="P79" s="210"/>
      <c r="Q79" s="386"/>
      <c r="R79" s="181"/>
      <c r="S79" s="208"/>
      <c r="T79" s="387"/>
      <c r="U79" s="181"/>
      <c r="V79" s="210"/>
      <c r="W79" s="189"/>
      <c r="X79" s="210"/>
      <c r="Y79" s="189"/>
      <c r="Z79" s="210"/>
      <c r="AA79" s="386"/>
      <c r="AB79" s="181"/>
      <c r="AC79" s="181"/>
      <c r="AD79" s="181"/>
      <c r="AE79" s="181"/>
      <c r="AF79" s="210"/>
      <c r="AG79" s="192"/>
      <c r="AH79" s="210"/>
      <c r="AI79" s="192"/>
      <c r="AJ79" s="210"/>
      <c r="AK79" s="194"/>
      <c r="AL79" s="210"/>
      <c r="AM79" s="192"/>
      <c r="AN79" s="188"/>
      <c r="AO79" s="210"/>
      <c r="AP79" s="192"/>
      <c r="AQ79" s="188"/>
      <c r="AR79" s="210"/>
      <c r="AS79" s="192"/>
      <c r="AT79" s="188"/>
      <c r="AU79" s="210"/>
      <c r="AV79" s="79"/>
      <c r="AW79" s="79"/>
      <c r="AX79" s="79"/>
      <c r="AY79" s="79"/>
      <c r="AZ79" s="177"/>
      <c r="BA79" s="79"/>
      <c r="BB79" s="79"/>
      <c r="BC79" s="177"/>
      <c r="BD79" s="79"/>
      <c r="BE79" s="79"/>
      <c r="BF79" s="79"/>
      <c r="BG79" s="79"/>
    </row>
    <row r="80" spans="1:59" s="80" customFormat="1">
      <c r="A80" s="213"/>
      <c r="B80" s="184">
        <v>68</v>
      </c>
      <c r="C80" s="248"/>
      <c r="D80" s="185"/>
      <c r="E80" s="220"/>
      <c r="F80" s="221"/>
      <c r="G80" s="221"/>
      <c r="H80" s="296"/>
      <c r="I80" s="189"/>
      <c r="J80" s="190"/>
      <c r="K80" s="189"/>
      <c r="L80" s="214" t="str">
        <f t="shared" si="4"/>
        <v/>
      </c>
      <c r="M80" s="215" t="str">
        <f t="shared" si="5"/>
        <v/>
      </c>
      <c r="N80" s="214" t="str">
        <f t="shared" si="6"/>
        <v/>
      </c>
      <c r="O80" s="216">
        <f t="shared" si="3"/>
        <v>0</v>
      </c>
      <c r="P80" s="210"/>
      <c r="Q80" s="386"/>
      <c r="R80" s="181"/>
      <c r="S80" s="208"/>
      <c r="T80" s="387"/>
      <c r="U80" s="181"/>
      <c r="V80" s="210"/>
      <c r="W80" s="189"/>
      <c r="X80" s="210"/>
      <c r="Y80" s="189"/>
      <c r="Z80" s="210"/>
      <c r="AA80" s="386"/>
      <c r="AB80" s="181"/>
      <c r="AC80" s="181"/>
      <c r="AD80" s="181"/>
      <c r="AE80" s="181"/>
      <c r="AF80" s="210"/>
      <c r="AG80" s="192"/>
      <c r="AH80" s="210"/>
      <c r="AI80" s="192"/>
      <c r="AJ80" s="210"/>
      <c r="AK80" s="194"/>
      <c r="AL80" s="210"/>
      <c r="AM80" s="192"/>
      <c r="AN80" s="188"/>
      <c r="AO80" s="210"/>
      <c r="AP80" s="192"/>
      <c r="AQ80" s="188"/>
      <c r="AR80" s="210"/>
      <c r="AS80" s="192"/>
      <c r="AT80" s="188"/>
      <c r="AU80" s="210"/>
      <c r="AV80" s="79"/>
      <c r="AW80" s="79"/>
      <c r="AX80" s="79"/>
      <c r="AY80" s="79"/>
      <c r="AZ80" s="177"/>
      <c r="BA80" s="79"/>
      <c r="BB80" s="79"/>
      <c r="BC80" s="177"/>
      <c r="BD80" s="79"/>
      <c r="BE80" s="79"/>
      <c r="BF80" s="79"/>
      <c r="BG80" s="79"/>
    </row>
    <row r="81" spans="1:59" s="80" customFormat="1">
      <c r="A81" s="213"/>
      <c r="B81" s="184">
        <v>69</v>
      </c>
      <c r="C81" s="248"/>
      <c r="D81" s="185"/>
      <c r="E81" s="220"/>
      <c r="F81" s="221"/>
      <c r="G81" s="221"/>
      <c r="H81" s="296"/>
      <c r="I81" s="189"/>
      <c r="J81" s="190"/>
      <c r="K81" s="189"/>
      <c r="L81" s="214" t="str">
        <f t="shared" si="4"/>
        <v/>
      </c>
      <c r="M81" s="215" t="str">
        <f t="shared" si="5"/>
        <v/>
      </c>
      <c r="N81" s="214" t="str">
        <f t="shared" si="6"/>
        <v/>
      </c>
      <c r="O81" s="216">
        <f t="shared" si="3"/>
        <v>0</v>
      </c>
      <c r="P81" s="210"/>
      <c r="Q81" s="386"/>
      <c r="R81" s="181"/>
      <c r="S81" s="208"/>
      <c r="T81" s="387"/>
      <c r="U81" s="181"/>
      <c r="V81" s="210"/>
      <c r="W81" s="189"/>
      <c r="X81" s="210"/>
      <c r="Y81" s="189"/>
      <c r="Z81" s="210"/>
      <c r="AA81" s="386"/>
      <c r="AB81" s="181"/>
      <c r="AC81" s="181"/>
      <c r="AD81" s="181"/>
      <c r="AE81" s="181"/>
      <c r="AF81" s="210"/>
      <c r="AG81" s="192"/>
      <c r="AH81" s="210"/>
      <c r="AI81" s="192"/>
      <c r="AJ81" s="210"/>
      <c r="AK81" s="194"/>
      <c r="AL81" s="210"/>
      <c r="AM81" s="192"/>
      <c r="AN81" s="188"/>
      <c r="AO81" s="210"/>
      <c r="AP81" s="192"/>
      <c r="AQ81" s="188"/>
      <c r="AR81" s="210"/>
      <c r="AS81" s="192"/>
      <c r="AT81" s="188"/>
      <c r="AU81" s="210"/>
      <c r="AV81" s="79"/>
      <c r="AW81" s="79"/>
      <c r="AX81" s="79"/>
      <c r="AY81" s="79"/>
      <c r="AZ81" s="177"/>
      <c r="BA81" s="79"/>
      <c r="BB81" s="79"/>
      <c r="BC81" s="177"/>
      <c r="BD81" s="79"/>
      <c r="BE81" s="79"/>
      <c r="BF81" s="79"/>
      <c r="BG81" s="79"/>
    </row>
    <row r="82" spans="1:59" s="80" customFormat="1">
      <c r="A82" s="213"/>
      <c r="B82" s="184">
        <v>70</v>
      </c>
      <c r="C82" s="248"/>
      <c r="D82" s="185"/>
      <c r="E82" s="220"/>
      <c r="F82" s="221"/>
      <c r="G82" s="221"/>
      <c r="H82" s="296"/>
      <c r="I82" s="189"/>
      <c r="J82" s="190"/>
      <c r="K82" s="189"/>
      <c r="L82" s="214" t="str">
        <f t="shared" si="4"/>
        <v/>
      </c>
      <c r="M82" s="215" t="str">
        <f t="shared" si="5"/>
        <v/>
      </c>
      <c r="N82" s="214" t="str">
        <f t="shared" si="6"/>
        <v/>
      </c>
      <c r="O82" s="216">
        <f t="shared" ref="O82:O145" si="7">IF(OR(L82="",M82="",N82=""),0,(700000*L82*M82*N82))</f>
        <v>0</v>
      </c>
      <c r="P82" s="210"/>
      <c r="Q82" s="386"/>
      <c r="R82" s="181"/>
      <c r="S82" s="208"/>
      <c r="T82" s="387"/>
      <c r="U82" s="181"/>
      <c r="V82" s="210"/>
      <c r="W82" s="189"/>
      <c r="X82" s="210"/>
      <c r="Y82" s="189"/>
      <c r="Z82" s="210"/>
      <c r="AA82" s="386"/>
      <c r="AB82" s="181"/>
      <c r="AC82" s="181"/>
      <c r="AD82" s="181"/>
      <c r="AE82" s="181"/>
      <c r="AF82" s="210"/>
      <c r="AG82" s="192"/>
      <c r="AH82" s="210"/>
      <c r="AI82" s="192"/>
      <c r="AJ82" s="210"/>
      <c r="AK82" s="194"/>
      <c r="AL82" s="210"/>
      <c r="AM82" s="192"/>
      <c r="AN82" s="188"/>
      <c r="AO82" s="210"/>
      <c r="AP82" s="192"/>
      <c r="AQ82" s="188"/>
      <c r="AR82" s="210"/>
      <c r="AS82" s="192"/>
      <c r="AT82" s="188"/>
      <c r="AU82" s="210"/>
      <c r="AV82" s="79"/>
      <c r="AW82" s="79"/>
      <c r="AX82" s="79"/>
      <c r="AY82" s="79"/>
      <c r="AZ82" s="177"/>
      <c r="BA82" s="79"/>
      <c r="BB82" s="79"/>
      <c r="BC82" s="177"/>
      <c r="BD82" s="79"/>
      <c r="BE82" s="79"/>
      <c r="BF82" s="79"/>
      <c r="BG82" s="79"/>
    </row>
    <row r="83" spans="1:59" s="80" customFormat="1">
      <c r="A83" s="213"/>
      <c r="B83" s="184">
        <v>71</v>
      </c>
      <c r="C83" s="248"/>
      <c r="D83" s="185"/>
      <c r="E83" s="220"/>
      <c r="F83" s="221"/>
      <c r="G83" s="221"/>
      <c r="H83" s="296"/>
      <c r="I83" s="189"/>
      <c r="J83" s="190"/>
      <c r="K83" s="189"/>
      <c r="L83" s="214" t="str">
        <f t="shared" si="4"/>
        <v/>
      </c>
      <c r="M83" s="215" t="str">
        <f t="shared" si="5"/>
        <v/>
      </c>
      <c r="N83" s="214" t="str">
        <f t="shared" si="6"/>
        <v/>
      </c>
      <c r="O83" s="216">
        <f t="shared" si="7"/>
        <v>0</v>
      </c>
      <c r="P83" s="210"/>
      <c r="Q83" s="386"/>
      <c r="R83" s="181"/>
      <c r="S83" s="208"/>
      <c r="T83" s="387"/>
      <c r="U83" s="181"/>
      <c r="V83" s="210"/>
      <c r="W83" s="189"/>
      <c r="X83" s="210"/>
      <c r="Y83" s="189"/>
      <c r="Z83" s="210"/>
      <c r="AA83" s="386"/>
      <c r="AB83" s="181"/>
      <c r="AC83" s="181"/>
      <c r="AD83" s="181"/>
      <c r="AE83" s="181"/>
      <c r="AF83" s="210"/>
      <c r="AG83" s="192"/>
      <c r="AH83" s="210"/>
      <c r="AI83" s="192"/>
      <c r="AJ83" s="210"/>
      <c r="AK83" s="194"/>
      <c r="AL83" s="210"/>
      <c r="AM83" s="192"/>
      <c r="AN83" s="188"/>
      <c r="AO83" s="210"/>
      <c r="AP83" s="192"/>
      <c r="AQ83" s="188"/>
      <c r="AR83" s="210"/>
      <c r="AS83" s="192"/>
      <c r="AT83" s="188"/>
      <c r="AU83" s="210"/>
      <c r="AV83" s="79"/>
      <c r="AW83" s="79"/>
      <c r="AX83" s="79"/>
      <c r="AY83" s="79"/>
      <c r="AZ83" s="177"/>
      <c r="BA83" s="79"/>
      <c r="BB83" s="79"/>
      <c r="BC83" s="177"/>
      <c r="BD83" s="79"/>
      <c r="BE83" s="79"/>
      <c r="BF83" s="79"/>
      <c r="BG83" s="79"/>
    </row>
    <row r="84" spans="1:59" s="80" customFormat="1">
      <c r="A84" s="213"/>
      <c r="B84" s="184">
        <v>72</v>
      </c>
      <c r="C84" s="248"/>
      <c r="D84" s="185"/>
      <c r="E84" s="220"/>
      <c r="F84" s="221"/>
      <c r="G84" s="221"/>
      <c r="H84" s="296"/>
      <c r="I84" s="189"/>
      <c r="J84" s="190"/>
      <c r="K84" s="189"/>
      <c r="L84" s="214" t="str">
        <f t="shared" si="4"/>
        <v/>
      </c>
      <c r="M84" s="215" t="str">
        <f t="shared" si="5"/>
        <v/>
      </c>
      <c r="N84" s="214" t="str">
        <f t="shared" si="6"/>
        <v/>
      </c>
      <c r="O84" s="216">
        <f t="shared" si="7"/>
        <v>0</v>
      </c>
      <c r="P84" s="210"/>
      <c r="Q84" s="386"/>
      <c r="R84" s="181"/>
      <c r="S84" s="208"/>
      <c r="T84" s="387"/>
      <c r="U84" s="181"/>
      <c r="V84" s="210"/>
      <c r="W84" s="189"/>
      <c r="X84" s="210"/>
      <c r="Y84" s="189"/>
      <c r="Z84" s="210"/>
      <c r="AA84" s="386"/>
      <c r="AB84" s="181"/>
      <c r="AC84" s="181"/>
      <c r="AD84" s="181"/>
      <c r="AE84" s="181"/>
      <c r="AF84" s="210"/>
      <c r="AG84" s="192"/>
      <c r="AH84" s="210"/>
      <c r="AI84" s="192"/>
      <c r="AJ84" s="210"/>
      <c r="AK84" s="194"/>
      <c r="AL84" s="210"/>
      <c r="AM84" s="192"/>
      <c r="AN84" s="188"/>
      <c r="AO84" s="210"/>
      <c r="AP84" s="192"/>
      <c r="AQ84" s="188"/>
      <c r="AR84" s="210"/>
      <c r="AS84" s="192"/>
      <c r="AT84" s="188"/>
      <c r="AU84" s="210"/>
      <c r="AV84" s="79"/>
      <c r="AW84" s="79"/>
      <c r="AX84" s="79"/>
      <c r="AY84" s="79"/>
      <c r="AZ84" s="177"/>
      <c r="BA84" s="79"/>
      <c r="BB84" s="79"/>
      <c r="BC84" s="177"/>
      <c r="BD84" s="79"/>
      <c r="BE84" s="79"/>
      <c r="BF84" s="79"/>
      <c r="BG84" s="79"/>
    </row>
    <row r="85" spans="1:59" s="80" customFormat="1">
      <c r="A85" s="213"/>
      <c r="B85" s="184">
        <v>73</v>
      </c>
      <c r="C85" s="248"/>
      <c r="D85" s="185"/>
      <c r="E85" s="220"/>
      <c r="F85" s="221"/>
      <c r="G85" s="221"/>
      <c r="H85" s="296"/>
      <c r="I85" s="189"/>
      <c r="J85" s="190"/>
      <c r="K85" s="189"/>
      <c r="L85" s="214" t="str">
        <f t="shared" si="4"/>
        <v/>
      </c>
      <c r="M85" s="215" t="str">
        <f t="shared" si="5"/>
        <v/>
      </c>
      <c r="N85" s="214" t="str">
        <f t="shared" si="6"/>
        <v/>
      </c>
      <c r="O85" s="216">
        <f t="shared" si="7"/>
        <v>0</v>
      </c>
      <c r="P85" s="210"/>
      <c r="Q85" s="386"/>
      <c r="R85" s="181"/>
      <c r="S85" s="208"/>
      <c r="T85" s="387"/>
      <c r="U85" s="181"/>
      <c r="V85" s="210"/>
      <c r="W85" s="189"/>
      <c r="X85" s="210"/>
      <c r="Y85" s="189"/>
      <c r="Z85" s="210"/>
      <c r="AA85" s="386"/>
      <c r="AB85" s="181"/>
      <c r="AC85" s="181"/>
      <c r="AD85" s="181"/>
      <c r="AE85" s="181"/>
      <c r="AF85" s="210"/>
      <c r="AG85" s="192"/>
      <c r="AH85" s="210"/>
      <c r="AI85" s="192"/>
      <c r="AJ85" s="210"/>
      <c r="AK85" s="194"/>
      <c r="AL85" s="210"/>
      <c r="AM85" s="192"/>
      <c r="AN85" s="188"/>
      <c r="AO85" s="210"/>
      <c r="AP85" s="192"/>
      <c r="AQ85" s="188"/>
      <c r="AR85" s="210"/>
      <c r="AS85" s="192"/>
      <c r="AT85" s="188"/>
      <c r="AU85" s="210"/>
      <c r="AV85" s="79"/>
      <c r="AW85" s="79"/>
      <c r="AX85" s="79"/>
      <c r="AY85" s="79"/>
      <c r="AZ85" s="177"/>
      <c r="BA85" s="79"/>
      <c r="BB85" s="79"/>
      <c r="BC85" s="177"/>
      <c r="BD85" s="79"/>
      <c r="BE85" s="79"/>
      <c r="BF85" s="79"/>
      <c r="BG85" s="79"/>
    </row>
    <row r="86" spans="1:59" s="80" customFormat="1">
      <c r="A86" s="213"/>
      <c r="B86" s="184">
        <v>74</v>
      </c>
      <c r="C86" s="248"/>
      <c r="D86" s="185"/>
      <c r="E86" s="220"/>
      <c r="F86" s="221"/>
      <c r="G86" s="221"/>
      <c r="H86" s="296"/>
      <c r="I86" s="189"/>
      <c r="J86" s="190"/>
      <c r="K86" s="189"/>
      <c r="L86" s="214" t="str">
        <f t="shared" si="4"/>
        <v/>
      </c>
      <c r="M86" s="215" t="str">
        <f t="shared" si="5"/>
        <v/>
      </c>
      <c r="N86" s="214" t="str">
        <f t="shared" si="6"/>
        <v/>
      </c>
      <c r="O86" s="216">
        <f t="shared" si="7"/>
        <v>0</v>
      </c>
      <c r="P86" s="210"/>
      <c r="Q86" s="386"/>
      <c r="R86" s="181"/>
      <c r="S86" s="208"/>
      <c r="T86" s="387"/>
      <c r="U86" s="181"/>
      <c r="V86" s="210"/>
      <c r="W86" s="189"/>
      <c r="X86" s="210"/>
      <c r="Y86" s="189"/>
      <c r="Z86" s="210"/>
      <c r="AA86" s="386"/>
      <c r="AB86" s="181"/>
      <c r="AC86" s="181"/>
      <c r="AD86" s="181"/>
      <c r="AE86" s="181"/>
      <c r="AF86" s="210"/>
      <c r="AG86" s="192"/>
      <c r="AH86" s="210"/>
      <c r="AI86" s="192"/>
      <c r="AJ86" s="210"/>
      <c r="AK86" s="194"/>
      <c r="AL86" s="210"/>
      <c r="AM86" s="192"/>
      <c r="AN86" s="188"/>
      <c r="AO86" s="210"/>
      <c r="AP86" s="192"/>
      <c r="AQ86" s="188"/>
      <c r="AR86" s="210"/>
      <c r="AS86" s="192"/>
      <c r="AT86" s="188"/>
      <c r="AU86" s="210"/>
      <c r="AV86" s="79"/>
      <c r="AW86" s="79"/>
      <c r="AX86" s="79"/>
      <c r="AY86" s="79"/>
      <c r="AZ86" s="177"/>
      <c r="BA86" s="79"/>
      <c r="BB86" s="79"/>
      <c r="BC86" s="177"/>
      <c r="BD86" s="79"/>
      <c r="BE86" s="79"/>
      <c r="BF86" s="79"/>
      <c r="BG86" s="79"/>
    </row>
    <row r="87" spans="1:59" s="80" customFormat="1">
      <c r="A87" s="213"/>
      <c r="B87" s="184">
        <v>75</v>
      </c>
      <c r="C87" s="248"/>
      <c r="D87" s="185"/>
      <c r="E87" s="220"/>
      <c r="F87" s="221"/>
      <c r="G87" s="221"/>
      <c r="H87" s="296"/>
      <c r="I87" s="189"/>
      <c r="J87" s="190"/>
      <c r="K87" s="189"/>
      <c r="L87" s="214" t="str">
        <f t="shared" si="4"/>
        <v/>
      </c>
      <c r="M87" s="215" t="str">
        <f t="shared" si="5"/>
        <v/>
      </c>
      <c r="N87" s="214" t="str">
        <f t="shared" si="6"/>
        <v/>
      </c>
      <c r="O87" s="216">
        <f t="shared" si="7"/>
        <v>0</v>
      </c>
      <c r="P87" s="210"/>
      <c r="Q87" s="386"/>
      <c r="R87" s="181"/>
      <c r="S87" s="208"/>
      <c r="T87" s="387"/>
      <c r="U87" s="181"/>
      <c r="V87" s="210"/>
      <c r="W87" s="189"/>
      <c r="X87" s="210"/>
      <c r="Y87" s="189"/>
      <c r="Z87" s="210"/>
      <c r="AA87" s="386"/>
      <c r="AB87" s="181"/>
      <c r="AC87" s="181"/>
      <c r="AD87" s="181"/>
      <c r="AE87" s="181"/>
      <c r="AF87" s="210"/>
      <c r="AG87" s="192"/>
      <c r="AH87" s="210"/>
      <c r="AI87" s="192"/>
      <c r="AJ87" s="210"/>
      <c r="AK87" s="194"/>
      <c r="AL87" s="210"/>
      <c r="AM87" s="192"/>
      <c r="AN87" s="188"/>
      <c r="AO87" s="210"/>
      <c r="AP87" s="192"/>
      <c r="AQ87" s="188"/>
      <c r="AR87" s="210"/>
      <c r="AS87" s="192"/>
      <c r="AT87" s="188"/>
      <c r="AU87" s="210"/>
      <c r="AV87" s="79"/>
      <c r="AW87" s="79"/>
      <c r="AX87" s="79"/>
      <c r="AY87" s="79"/>
      <c r="AZ87" s="177"/>
      <c r="BA87" s="79"/>
      <c r="BB87" s="79"/>
      <c r="BC87" s="177"/>
      <c r="BD87" s="79"/>
      <c r="BE87" s="79"/>
      <c r="BF87" s="79"/>
      <c r="BG87" s="79"/>
    </row>
    <row r="88" spans="1:59" s="80" customFormat="1">
      <c r="A88" s="213"/>
      <c r="B88" s="184">
        <v>76</v>
      </c>
      <c r="C88" s="248"/>
      <c r="D88" s="185"/>
      <c r="E88" s="220"/>
      <c r="F88" s="221"/>
      <c r="G88" s="221"/>
      <c r="H88" s="296"/>
      <c r="I88" s="189"/>
      <c r="J88" s="190"/>
      <c r="K88" s="189"/>
      <c r="L88" s="214" t="str">
        <f t="shared" si="4"/>
        <v/>
      </c>
      <c r="M88" s="215" t="str">
        <f t="shared" si="5"/>
        <v/>
      </c>
      <c r="N88" s="214" t="str">
        <f t="shared" si="6"/>
        <v/>
      </c>
      <c r="O88" s="216">
        <f t="shared" si="7"/>
        <v>0</v>
      </c>
      <c r="P88" s="210"/>
      <c r="Q88" s="386"/>
      <c r="R88" s="181"/>
      <c r="S88" s="208"/>
      <c r="T88" s="387"/>
      <c r="U88" s="181"/>
      <c r="V88" s="210"/>
      <c r="W88" s="189"/>
      <c r="X88" s="210"/>
      <c r="Y88" s="189"/>
      <c r="Z88" s="210"/>
      <c r="AA88" s="386"/>
      <c r="AB88" s="181"/>
      <c r="AC88" s="181"/>
      <c r="AD88" s="181"/>
      <c r="AE88" s="181"/>
      <c r="AF88" s="210"/>
      <c r="AG88" s="192"/>
      <c r="AH88" s="210"/>
      <c r="AI88" s="192"/>
      <c r="AJ88" s="210"/>
      <c r="AK88" s="194"/>
      <c r="AL88" s="210"/>
      <c r="AM88" s="192"/>
      <c r="AN88" s="188"/>
      <c r="AO88" s="210"/>
      <c r="AP88" s="192"/>
      <c r="AQ88" s="188"/>
      <c r="AR88" s="210"/>
      <c r="AS88" s="192"/>
      <c r="AT88" s="188"/>
      <c r="AU88" s="210"/>
      <c r="AV88" s="79"/>
      <c r="AW88" s="79"/>
      <c r="AX88" s="79"/>
      <c r="AY88" s="79"/>
      <c r="AZ88" s="177"/>
      <c r="BA88" s="79"/>
      <c r="BB88" s="79"/>
      <c r="BC88" s="177"/>
      <c r="BD88" s="79"/>
      <c r="BE88" s="79"/>
      <c r="BF88" s="79"/>
      <c r="BG88" s="79"/>
    </row>
    <row r="89" spans="1:59" s="80" customFormat="1">
      <c r="A89" s="213"/>
      <c r="B89" s="184">
        <v>77</v>
      </c>
      <c r="C89" s="248"/>
      <c r="D89" s="185"/>
      <c r="E89" s="220"/>
      <c r="F89" s="221"/>
      <c r="G89" s="221"/>
      <c r="H89" s="296"/>
      <c r="I89" s="189"/>
      <c r="J89" s="190"/>
      <c r="K89" s="189"/>
      <c r="L89" s="214" t="str">
        <f t="shared" si="4"/>
        <v/>
      </c>
      <c r="M89" s="215" t="str">
        <f t="shared" si="5"/>
        <v/>
      </c>
      <c r="N89" s="214" t="str">
        <f t="shared" si="6"/>
        <v/>
      </c>
      <c r="O89" s="216">
        <f t="shared" si="7"/>
        <v>0</v>
      </c>
      <c r="P89" s="210"/>
      <c r="Q89" s="386"/>
      <c r="R89" s="181"/>
      <c r="S89" s="208"/>
      <c r="T89" s="387"/>
      <c r="U89" s="181"/>
      <c r="V89" s="210"/>
      <c r="W89" s="189"/>
      <c r="X89" s="210"/>
      <c r="Y89" s="189"/>
      <c r="Z89" s="210"/>
      <c r="AA89" s="386"/>
      <c r="AB89" s="181"/>
      <c r="AC89" s="181"/>
      <c r="AD89" s="181"/>
      <c r="AE89" s="181"/>
      <c r="AF89" s="210"/>
      <c r="AG89" s="192"/>
      <c r="AH89" s="210"/>
      <c r="AI89" s="192"/>
      <c r="AJ89" s="210"/>
      <c r="AK89" s="194"/>
      <c r="AL89" s="210"/>
      <c r="AM89" s="192"/>
      <c r="AN89" s="188"/>
      <c r="AO89" s="210"/>
      <c r="AP89" s="192"/>
      <c r="AQ89" s="188"/>
      <c r="AR89" s="210"/>
      <c r="AS89" s="192"/>
      <c r="AT89" s="188"/>
      <c r="AU89" s="210"/>
      <c r="AV89" s="79"/>
      <c r="AW89" s="79"/>
      <c r="AX89" s="79"/>
      <c r="AY89" s="79"/>
      <c r="AZ89" s="177"/>
      <c r="BA89" s="79"/>
      <c r="BB89" s="79"/>
      <c r="BC89" s="177"/>
      <c r="BD89" s="79"/>
      <c r="BE89" s="79"/>
      <c r="BF89" s="79"/>
      <c r="BG89" s="79"/>
    </row>
    <row r="90" spans="1:59" s="80" customFormat="1">
      <c r="A90" s="213"/>
      <c r="B90" s="184">
        <v>78</v>
      </c>
      <c r="C90" s="248"/>
      <c r="D90" s="185"/>
      <c r="E90" s="220"/>
      <c r="F90" s="221"/>
      <c r="G90" s="221"/>
      <c r="H90" s="296"/>
      <c r="I90" s="189"/>
      <c r="J90" s="190"/>
      <c r="K90" s="189"/>
      <c r="L90" s="214" t="str">
        <f t="shared" si="4"/>
        <v/>
      </c>
      <c r="M90" s="215" t="str">
        <f t="shared" si="5"/>
        <v/>
      </c>
      <c r="N90" s="214" t="str">
        <f t="shared" si="6"/>
        <v/>
      </c>
      <c r="O90" s="216">
        <f t="shared" si="7"/>
        <v>0</v>
      </c>
      <c r="P90" s="210"/>
      <c r="Q90" s="386"/>
      <c r="R90" s="181"/>
      <c r="S90" s="208"/>
      <c r="T90" s="387"/>
      <c r="U90" s="181"/>
      <c r="V90" s="210"/>
      <c r="W90" s="189"/>
      <c r="X90" s="210"/>
      <c r="Y90" s="189"/>
      <c r="Z90" s="210"/>
      <c r="AA90" s="386"/>
      <c r="AB90" s="181"/>
      <c r="AC90" s="181"/>
      <c r="AD90" s="181"/>
      <c r="AE90" s="181"/>
      <c r="AF90" s="210"/>
      <c r="AG90" s="192"/>
      <c r="AH90" s="210"/>
      <c r="AI90" s="192"/>
      <c r="AJ90" s="210"/>
      <c r="AK90" s="194"/>
      <c r="AL90" s="210"/>
      <c r="AM90" s="192"/>
      <c r="AN90" s="188"/>
      <c r="AO90" s="210"/>
      <c r="AP90" s="192"/>
      <c r="AQ90" s="188"/>
      <c r="AR90" s="210"/>
      <c r="AS90" s="192"/>
      <c r="AT90" s="188"/>
      <c r="AU90" s="210"/>
      <c r="AV90" s="79"/>
      <c r="AW90" s="79"/>
      <c r="AX90" s="79"/>
      <c r="AY90" s="79"/>
      <c r="AZ90" s="177"/>
      <c r="BA90" s="79"/>
      <c r="BB90" s="79"/>
      <c r="BC90" s="177"/>
      <c r="BD90" s="79"/>
      <c r="BE90" s="79"/>
      <c r="BF90" s="79"/>
      <c r="BG90" s="79"/>
    </row>
    <row r="91" spans="1:59" s="80" customFormat="1">
      <c r="A91" s="213"/>
      <c r="B91" s="184">
        <v>79</v>
      </c>
      <c r="C91" s="248"/>
      <c r="D91" s="185"/>
      <c r="E91" s="220"/>
      <c r="F91" s="221"/>
      <c r="G91" s="221"/>
      <c r="H91" s="296"/>
      <c r="I91" s="189"/>
      <c r="J91" s="190"/>
      <c r="K91" s="189"/>
      <c r="L91" s="214" t="str">
        <f t="shared" si="4"/>
        <v/>
      </c>
      <c r="M91" s="215" t="str">
        <f t="shared" si="5"/>
        <v/>
      </c>
      <c r="N91" s="214" t="str">
        <f t="shared" si="6"/>
        <v/>
      </c>
      <c r="O91" s="216">
        <f t="shared" si="7"/>
        <v>0</v>
      </c>
      <c r="P91" s="210"/>
      <c r="Q91" s="386"/>
      <c r="R91" s="181"/>
      <c r="S91" s="208"/>
      <c r="T91" s="387"/>
      <c r="U91" s="181"/>
      <c r="V91" s="210"/>
      <c r="W91" s="189"/>
      <c r="X91" s="210"/>
      <c r="Y91" s="189"/>
      <c r="Z91" s="210"/>
      <c r="AA91" s="386"/>
      <c r="AB91" s="181"/>
      <c r="AC91" s="181"/>
      <c r="AD91" s="181"/>
      <c r="AE91" s="181"/>
      <c r="AF91" s="210"/>
      <c r="AG91" s="192"/>
      <c r="AH91" s="210"/>
      <c r="AI91" s="192"/>
      <c r="AJ91" s="210"/>
      <c r="AK91" s="194"/>
      <c r="AL91" s="210"/>
      <c r="AM91" s="192"/>
      <c r="AN91" s="188"/>
      <c r="AO91" s="210"/>
      <c r="AP91" s="192"/>
      <c r="AQ91" s="188"/>
      <c r="AR91" s="210"/>
      <c r="AS91" s="192"/>
      <c r="AT91" s="188"/>
      <c r="AU91" s="210"/>
      <c r="AV91" s="79"/>
      <c r="AW91" s="79"/>
      <c r="AX91" s="79"/>
      <c r="AY91" s="79"/>
      <c r="AZ91" s="177"/>
      <c r="BA91" s="79"/>
      <c r="BB91" s="79"/>
      <c r="BC91" s="177"/>
      <c r="BD91" s="79"/>
      <c r="BE91" s="79"/>
      <c r="BF91" s="79"/>
      <c r="BG91" s="79"/>
    </row>
    <row r="92" spans="1:59" s="80" customFormat="1">
      <c r="A92" s="213"/>
      <c r="B92" s="184">
        <v>80</v>
      </c>
      <c r="C92" s="248"/>
      <c r="D92" s="185"/>
      <c r="E92" s="220"/>
      <c r="F92" s="221"/>
      <c r="G92" s="221"/>
      <c r="H92" s="296"/>
      <c r="I92" s="189"/>
      <c r="J92" s="190"/>
      <c r="K92" s="189"/>
      <c r="L92" s="214" t="str">
        <f t="shared" si="4"/>
        <v/>
      </c>
      <c r="M92" s="215" t="str">
        <f t="shared" si="5"/>
        <v/>
      </c>
      <c r="N92" s="214" t="str">
        <f t="shared" si="6"/>
        <v/>
      </c>
      <c r="O92" s="216">
        <f t="shared" si="7"/>
        <v>0</v>
      </c>
      <c r="P92" s="210"/>
      <c r="Q92" s="386"/>
      <c r="R92" s="181"/>
      <c r="S92" s="208"/>
      <c r="T92" s="387"/>
      <c r="U92" s="181"/>
      <c r="V92" s="210"/>
      <c r="W92" s="189"/>
      <c r="X92" s="210"/>
      <c r="Y92" s="189"/>
      <c r="Z92" s="210"/>
      <c r="AA92" s="386"/>
      <c r="AB92" s="181"/>
      <c r="AC92" s="181"/>
      <c r="AD92" s="181"/>
      <c r="AE92" s="181"/>
      <c r="AF92" s="210"/>
      <c r="AG92" s="192"/>
      <c r="AH92" s="210"/>
      <c r="AI92" s="192"/>
      <c r="AJ92" s="210"/>
      <c r="AK92" s="194"/>
      <c r="AL92" s="210"/>
      <c r="AM92" s="192"/>
      <c r="AN92" s="188"/>
      <c r="AO92" s="210"/>
      <c r="AP92" s="192"/>
      <c r="AQ92" s="188"/>
      <c r="AR92" s="210"/>
      <c r="AS92" s="192"/>
      <c r="AT92" s="188"/>
      <c r="AU92" s="210"/>
      <c r="AV92" s="79"/>
      <c r="AW92" s="79"/>
      <c r="AX92" s="79"/>
      <c r="AY92" s="79"/>
      <c r="AZ92" s="177"/>
      <c r="BA92" s="79"/>
      <c r="BB92" s="79"/>
      <c r="BC92" s="177"/>
      <c r="BD92" s="79"/>
      <c r="BE92" s="79"/>
      <c r="BF92" s="79"/>
      <c r="BG92" s="79"/>
    </row>
    <row r="93" spans="1:59" s="80" customFormat="1">
      <c r="A93" s="213"/>
      <c r="B93" s="184">
        <v>81</v>
      </c>
      <c r="C93" s="248"/>
      <c r="D93" s="185"/>
      <c r="E93" s="220"/>
      <c r="F93" s="221"/>
      <c r="G93" s="221"/>
      <c r="H93" s="296"/>
      <c r="I93" s="189"/>
      <c r="J93" s="190"/>
      <c r="K93" s="189"/>
      <c r="L93" s="214" t="str">
        <f t="shared" si="4"/>
        <v/>
      </c>
      <c r="M93" s="215" t="str">
        <f t="shared" si="5"/>
        <v/>
      </c>
      <c r="N93" s="214" t="str">
        <f t="shared" si="6"/>
        <v/>
      </c>
      <c r="O93" s="216">
        <f t="shared" si="7"/>
        <v>0</v>
      </c>
      <c r="P93" s="210"/>
      <c r="Q93" s="386"/>
      <c r="R93" s="181"/>
      <c r="S93" s="208"/>
      <c r="T93" s="387"/>
      <c r="U93" s="181"/>
      <c r="V93" s="210"/>
      <c r="W93" s="189"/>
      <c r="X93" s="210"/>
      <c r="Y93" s="189"/>
      <c r="Z93" s="210"/>
      <c r="AA93" s="386"/>
      <c r="AB93" s="181"/>
      <c r="AC93" s="181"/>
      <c r="AD93" s="181"/>
      <c r="AE93" s="181"/>
      <c r="AF93" s="210"/>
      <c r="AG93" s="192"/>
      <c r="AH93" s="210"/>
      <c r="AI93" s="192"/>
      <c r="AJ93" s="210"/>
      <c r="AK93" s="194"/>
      <c r="AL93" s="210"/>
      <c r="AM93" s="192"/>
      <c r="AN93" s="188"/>
      <c r="AO93" s="210"/>
      <c r="AP93" s="192"/>
      <c r="AQ93" s="188"/>
      <c r="AR93" s="210"/>
      <c r="AS93" s="192"/>
      <c r="AT93" s="188"/>
      <c r="AU93" s="210"/>
      <c r="AV93" s="79"/>
      <c r="AW93" s="79"/>
      <c r="AX93" s="79"/>
      <c r="AY93" s="79"/>
      <c r="AZ93" s="177"/>
      <c r="BA93" s="79"/>
      <c r="BB93" s="79"/>
      <c r="BC93" s="177"/>
      <c r="BD93" s="79"/>
      <c r="BE93" s="79"/>
      <c r="BF93" s="79"/>
      <c r="BG93" s="79"/>
    </row>
    <row r="94" spans="1:59" s="80" customFormat="1">
      <c r="A94" s="213"/>
      <c r="B94" s="184">
        <v>82</v>
      </c>
      <c r="C94" s="248"/>
      <c r="D94" s="185"/>
      <c r="E94" s="220"/>
      <c r="F94" s="221"/>
      <c r="G94" s="221"/>
      <c r="H94" s="296"/>
      <c r="I94" s="189"/>
      <c r="J94" s="190"/>
      <c r="K94" s="189"/>
      <c r="L94" s="214" t="str">
        <f t="shared" si="4"/>
        <v/>
      </c>
      <c r="M94" s="215" t="str">
        <f t="shared" si="5"/>
        <v/>
      </c>
      <c r="N94" s="214" t="str">
        <f t="shared" si="6"/>
        <v/>
      </c>
      <c r="O94" s="216">
        <f t="shared" si="7"/>
        <v>0</v>
      </c>
      <c r="P94" s="210"/>
      <c r="Q94" s="386"/>
      <c r="R94" s="181"/>
      <c r="S94" s="208"/>
      <c r="T94" s="387"/>
      <c r="U94" s="181"/>
      <c r="V94" s="210"/>
      <c r="W94" s="189"/>
      <c r="X94" s="210"/>
      <c r="Y94" s="189"/>
      <c r="Z94" s="210"/>
      <c r="AA94" s="386"/>
      <c r="AB94" s="181"/>
      <c r="AC94" s="181"/>
      <c r="AD94" s="181"/>
      <c r="AE94" s="181"/>
      <c r="AF94" s="210"/>
      <c r="AG94" s="192"/>
      <c r="AH94" s="210"/>
      <c r="AI94" s="192"/>
      <c r="AJ94" s="210"/>
      <c r="AK94" s="194"/>
      <c r="AL94" s="210"/>
      <c r="AM94" s="192"/>
      <c r="AN94" s="188"/>
      <c r="AO94" s="210"/>
      <c r="AP94" s="192"/>
      <c r="AQ94" s="188"/>
      <c r="AR94" s="210"/>
      <c r="AS94" s="192"/>
      <c r="AT94" s="188"/>
      <c r="AU94" s="210"/>
      <c r="AV94" s="79"/>
      <c r="AW94" s="79"/>
      <c r="AX94" s="79"/>
      <c r="AY94" s="79"/>
      <c r="AZ94" s="177"/>
      <c r="BA94" s="79"/>
      <c r="BB94" s="79"/>
      <c r="BC94" s="177"/>
      <c r="BD94" s="79"/>
      <c r="BE94" s="79"/>
      <c r="BF94" s="79"/>
      <c r="BG94" s="79"/>
    </row>
    <row r="95" spans="1:59" s="80" customFormat="1">
      <c r="A95" s="213"/>
      <c r="B95" s="184">
        <v>83</v>
      </c>
      <c r="C95" s="248"/>
      <c r="D95" s="185"/>
      <c r="E95" s="220"/>
      <c r="F95" s="221"/>
      <c r="G95" s="221"/>
      <c r="H95" s="296"/>
      <c r="I95" s="189"/>
      <c r="J95" s="190"/>
      <c r="K95" s="189"/>
      <c r="L95" s="214" t="str">
        <f t="shared" si="4"/>
        <v/>
      </c>
      <c r="M95" s="215" t="str">
        <f t="shared" si="5"/>
        <v/>
      </c>
      <c r="N95" s="214" t="str">
        <f t="shared" si="6"/>
        <v/>
      </c>
      <c r="O95" s="216">
        <f t="shared" si="7"/>
        <v>0</v>
      </c>
      <c r="P95" s="210"/>
      <c r="Q95" s="386"/>
      <c r="R95" s="181"/>
      <c r="S95" s="208"/>
      <c r="T95" s="387"/>
      <c r="U95" s="181"/>
      <c r="V95" s="210"/>
      <c r="W95" s="189"/>
      <c r="X95" s="210"/>
      <c r="Y95" s="189"/>
      <c r="Z95" s="210"/>
      <c r="AA95" s="386"/>
      <c r="AB95" s="181"/>
      <c r="AC95" s="181"/>
      <c r="AD95" s="181"/>
      <c r="AE95" s="181"/>
      <c r="AF95" s="210"/>
      <c r="AG95" s="192"/>
      <c r="AH95" s="210"/>
      <c r="AI95" s="192"/>
      <c r="AJ95" s="210"/>
      <c r="AK95" s="194"/>
      <c r="AL95" s="210"/>
      <c r="AM95" s="192"/>
      <c r="AN95" s="188"/>
      <c r="AO95" s="210"/>
      <c r="AP95" s="192"/>
      <c r="AQ95" s="188"/>
      <c r="AR95" s="210"/>
      <c r="AS95" s="192"/>
      <c r="AT95" s="188"/>
      <c r="AU95" s="210"/>
      <c r="AV95" s="79"/>
      <c r="AW95" s="79"/>
      <c r="AX95" s="79"/>
      <c r="AY95" s="79"/>
      <c r="AZ95" s="177"/>
      <c r="BA95" s="79"/>
      <c r="BB95" s="79"/>
      <c r="BC95" s="177"/>
      <c r="BD95" s="79"/>
      <c r="BE95" s="79"/>
      <c r="BF95" s="79"/>
      <c r="BG95" s="79"/>
    </row>
    <row r="96" spans="1:59" s="80" customFormat="1">
      <c r="A96" s="213"/>
      <c r="B96" s="184">
        <v>84</v>
      </c>
      <c r="C96" s="248"/>
      <c r="D96" s="185"/>
      <c r="E96" s="220"/>
      <c r="F96" s="221"/>
      <c r="G96" s="221"/>
      <c r="H96" s="296"/>
      <c r="I96" s="189"/>
      <c r="J96" s="190"/>
      <c r="K96" s="189"/>
      <c r="L96" s="214" t="str">
        <f t="shared" si="4"/>
        <v/>
      </c>
      <c r="M96" s="215" t="str">
        <f t="shared" si="5"/>
        <v/>
      </c>
      <c r="N96" s="214" t="str">
        <f t="shared" si="6"/>
        <v/>
      </c>
      <c r="O96" s="216">
        <f t="shared" si="7"/>
        <v>0</v>
      </c>
      <c r="P96" s="210"/>
      <c r="Q96" s="386"/>
      <c r="R96" s="181"/>
      <c r="S96" s="208"/>
      <c r="T96" s="387"/>
      <c r="U96" s="181"/>
      <c r="V96" s="210"/>
      <c r="W96" s="189"/>
      <c r="X96" s="210"/>
      <c r="Y96" s="189"/>
      <c r="Z96" s="210"/>
      <c r="AA96" s="386"/>
      <c r="AB96" s="181"/>
      <c r="AC96" s="181"/>
      <c r="AD96" s="181"/>
      <c r="AE96" s="181"/>
      <c r="AF96" s="210"/>
      <c r="AG96" s="192"/>
      <c r="AH96" s="210"/>
      <c r="AI96" s="192"/>
      <c r="AJ96" s="210"/>
      <c r="AK96" s="194"/>
      <c r="AL96" s="210"/>
      <c r="AM96" s="192"/>
      <c r="AN96" s="188"/>
      <c r="AO96" s="210"/>
      <c r="AP96" s="192"/>
      <c r="AQ96" s="188"/>
      <c r="AR96" s="210"/>
      <c r="AS96" s="192"/>
      <c r="AT96" s="188"/>
      <c r="AU96" s="210"/>
      <c r="AV96" s="79"/>
      <c r="AW96" s="79"/>
      <c r="AX96" s="79"/>
      <c r="AY96" s="79"/>
      <c r="AZ96" s="177"/>
      <c r="BA96" s="79"/>
      <c r="BB96" s="79"/>
      <c r="BC96" s="177"/>
      <c r="BD96" s="79"/>
      <c r="BE96" s="79"/>
      <c r="BF96" s="79"/>
      <c r="BG96" s="79"/>
    </row>
    <row r="97" spans="1:59" s="80" customFormat="1">
      <c r="A97" s="213"/>
      <c r="B97" s="184">
        <v>85</v>
      </c>
      <c r="C97" s="248"/>
      <c r="D97" s="185"/>
      <c r="E97" s="220"/>
      <c r="F97" s="221"/>
      <c r="G97" s="221"/>
      <c r="H97" s="296"/>
      <c r="I97" s="189"/>
      <c r="J97" s="190"/>
      <c r="K97" s="189"/>
      <c r="L97" s="214" t="str">
        <f t="shared" si="4"/>
        <v/>
      </c>
      <c r="M97" s="215" t="str">
        <f t="shared" si="5"/>
        <v/>
      </c>
      <c r="N97" s="214" t="str">
        <f t="shared" si="6"/>
        <v/>
      </c>
      <c r="O97" s="216">
        <f t="shared" si="7"/>
        <v>0</v>
      </c>
      <c r="P97" s="210"/>
      <c r="Q97" s="386"/>
      <c r="R97" s="181"/>
      <c r="S97" s="208"/>
      <c r="T97" s="387"/>
      <c r="U97" s="181"/>
      <c r="V97" s="210"/>
      <c r="W97" s="189"/>
      <c r="X97" s="210"/>
      <c r="Y97" s="189"/>
      <c r="Z97" s="210"/>
      <c r="AA97" s="386"/>
      <c r="AB97" s="181"/>
      <c r="AC97" s="181"/>
      <c r="AD97" s="181"/>
      <c r="AE97" s="181"/>
      <c r="AF97" s="210"/>
      <c r="AG97" s="192"/>
      <c r="AH97" s="210"/>
      <c r="AI97" s="192"/>
      <c r="AJ97" s="210"/>
      <c r="AK97" s="194"/>
      <c r="AL97" s="210"/>
      <c r="AM97" s="192"/>
      <c r="AN97" s="188"/>
      <c r="AO97" s="210"/>
      <c r="AP97" s="192"/>
      <c r="AQ97" s="188"/>
      <c r="AR97" s="210"/>
      <c r="AS97" s="192"/>
      <c r="AT97" s="188"/>
      <c r="AU97" s="210"/>
      <c r="AV97" s="79"/>
      <c r="AW97" s="79"/>
      <c r="AX97" s="79"/>
      <c r="AY97" s="79"/>
      <c r="AZ97" s="177"/>
      <c r="BA97" s="79"/>
      <c r="BB97" s="79"/>
      <c r="BC97" s="177"/>
      <c r="BD97" s="79"/>
      <c r="BE97" s="79"/>
      <c r="BF97" s="79"/>
      <c r="BG97" s="79"/>
    </row>
    <row r="98" spans="1:59" s="80" customFormat="1">
      <c r="A98" s="213"/>
      <c r="B98" s="184">
        <v>86</v>
      </c>
      <c r="C98" s="248"/>
      <c r="D98" s="185"/>
      <c r="E98" s="220"/>
      <c r="F98" s="221"/>
      <c r="G98" s="221"/>
      <c r="H98" s="296"/>
      <c r="I98" s="189"/>
      <c r="J98" s="190"/>
      <c r="K98" s="189"/>
      <c r="L98" s="214" t="str">
        <f t="shared" si="4"/>
        <v/>
      </c>
      <c r="M98" s="215" t="str">
        <f t="shared" si="5"/>
        <v/>
      </c>
      <c r="N98" s="214" t="str">
        <f t="shared" si="6"/>
        <v/>
      </c>
      <c r="O98" s="216">
        <f t="shared" si="7"/>
        <v>0</v>
      </c>
      <c r="P98" s="210"/>
      <c r="Q98" s="386"/>
      <c r="R98" s="181"/>
      <c r="S98" s="208"/>
      <c r="T98" s="387"/>
      <c r="U98" s="181"/>
      <c r="V98" s="210"/>
      <c r="W98" s="189"/>
      <c r="X98" s="210"/>
      <c r="Y98" s="189"/>
      <c r="Z98" s="210"/>
      <c r="AA98" s="386"/>
      <c r="AB98" s="181"/>
      <c r="AC98" s="181"/>
      <c r="AD98" s="181"/>
      <c r="AE98" s="181"/>
      <c r="AF98" s="210"/>
      <c r="AG98" s="192"/>
      <c r="AH98" s="210"/>
      <c r="AI98" s="192"/>
      <c r="AJ98" s="210"/>
      <c r="AK98" s="194"/>
      <c r="AL98" s="210"/>
      <c r="AM98" s="192"/>
      <c r="AN98" s="188"/>
      <c r="AO98" s="210"/>
      <c r="AP98" s="192"/>
      <c r="AQ98" s="188"/>
      <c r="AR98" s="210"/>
      <c r="AS98" s="192"/>
      <c r="AT98" s="188"/>
      <c r="AU98" s="210"/>
      <c r="AV98" s="79"/>
      <c r="AW98" s="79"/>
      <c r="AX98" s="79"/>
      <c r="AY98" s="79"/>
      <c r="AZ98" s="177"/>
      <c r="BA98" s="79"/>
      <c r="BB98" s="79"/>
      <c r="BC98" s="177"/>
      <c r="BD98" s="79"/>
      <c r="BE98" s="79"/>
      <c r="BF98" s="79"/>
      <c r="BG98" s="79"/>
    </row>
    <row r="99" spans="1:59" s="80" customFormat="1">
      <c r="A99" s="213"/>
      <c r="B99" s="184">
        <v>87</v>
      </c>
      <c r="C99" s="248"/>
      <c r="D99" s="185"/>
      <c r="E99" s="220"/>
      <c r="F99" s="221"/>
      <c r="G99" s="221"/>
      <c r="H99" s="296"/>
      <c r="I99" s="189"/>
      <c r="J99" s="190"/>
      <c r="K99" s="189"/>
      <c r="L99" s="214" t="str">
        <f t="shared" si="4"/>
        <v/>
      </c>
      <c r="M99" s="215" t="str">
        <f t="shared" si="5"/>
        <v/>
      </c>
      <c r="N99" s="214" t="str">
        <f t="shared" si="6"/>
        <v/>
      </c>
      <c r="O99" s="216">
        <f t="shared" si="7"/>
        <v>0</v>
      </c>
      <c r="P99" s="210"/>
      <c r="Q99" s="386"/>
      <c r="R99" s="181"/>
      <c r="S99" s="208"/>
      <c r="T99" s="387"/>
      <c r="U99" s="181"/>
      <c r="V99" s="210"/>
      <c r="W99" s="189"/>
      <c r="X99" s="210"/>
      <c r="Y99" s="189"/>
      <c r="Z99" s="210"/>
      <c r="AA99" s="386"/>
      <c r="AB99" s="181"/>
      <c r="AC99" s="181"/>
      <c r="AD99" s="181"/>
      <c r="AE99" s="181"/>
      <c r="AF99" s="210"/>
      <c r="AG99" s="192"/>
      <c r="AH99" s="210"/>
      <c r="AI99" s="192"/>
      <c r="AJ99" s="210"/>
      <c r="AK99" s="194"/>
      <c r="AL99" s="210"/>
      <c r="AM99" s="192"/>
      <c r="AN99" s="188"/>
      <c r="AO99" s="210"/>
      <c r="AP99" s="192"/>
      <c r="AQ99" s="188"/>
      <c r="AR99" s="210"/>
      <c r="AS99" s="192"/>
      <c r="AT99" s="188"/>
      <c r="AU99" s="210"/>
      <c r="AV99" s="79"/>
      <c r="AW99" s="79"/>
      <c r="AX99" s="79"/>
      <c r="AY99" s="79"/>
      <c r="AZ99" s="177"/>
      <c r="BA99" s="79"/>
      <c r="BB99" s="79"/>
      <c r="BC99" s="177"/>
      <c r="BD99" s="79"/>
      <c r="BE99" s="79"/>
      <c r="BF99" s="79"/>
      <c r="BG99" s="79"/>
    </row>
    <row r="100" spans="1:59" s="80" customFormat="1">
      <c r="A100" s="213"/>
      <c r="B100" s="184">
        <v>88</v>
      </c>
      <c r="C100" s="248"/>
      <c r="D100" s="185"/>
      <c r="E100" s="220"/>
      <c r="F100" s="221"/>
      <c r="G100" s="221"/>
      <c r="H100" s="296"/>
      <c r="I100" s="189"/>
      <c r="J100" s="190"/>
      <c r="K100" s="189"/>
      <c r="L100" s="214" t="str">
        <f t="shared" si="4"/>
        <v/>
      </c>
      <c r="M100" s="215" t="str">
        <f t="shared" si="5"/>
        <v/>
      </c>
      <c r="N100" s="214" t="str">
        <f t="shared" si="6"/>
        <v/>
      </c>
      <c r="O100" s="216">
        <f t="shared" si="7"/>
        <v>0</v>
      </c>
      <c r="P100" s="210"/>
      <c r="Q100" s="386"/>
      <c r="R100" s="181"/>
      <c r="S100" s="208"/>
      <c r="T100" s="387"/>
      <c r="U100" s="181"/>
      <c r="V100" s="210"/>
      <c r="W100" s="189"/>
      <c r="X100" s="210"/>
      <c r="Y100" s="189"/>
      <c r="Z100" s="210"/>
      <c r="AA100" s="386"/>
      <c r="AB100" s="181"/>
      <c r="AC100" s="181"/>
      <c r="AD100" s="181"/>
      <c r="AE100" s="181"/>
      <c r="AF100" s="210"/>
      <c r="AG100" s="192"/>
      <c r="AH100" s="210"/>
      <c r="AI100" s="192"/>
      <c r="AJ100" s="210"/>
      <c r="AK100" s="194"/>
      <c r="AL100" s="210"/>
      <c r="AM100" s="192"/>
      <c r="AN100" s="188"/>
      <c r="AO100" s="210"/>
      <c r="AP100" s="192"/>
      <c r="AQ100" s="188"/>
      <c r="AR100" s="210"/>
      <c r="AS100" s="192"/>
      <c r="AT100" s="188"/>
      <c r="AU100" s="210"/>
      <c r="AV100" s="79"/>
      <c r="AW100" s="79"/>
      <c r="AX100" s="79"/>
      <c r="AY100" s="79"/>
      <c r="AZ100" s="177"/>
      <c r="BA100" s="79"/>
      <c r="BB100" s="79"/>
      <c r="BC100" s="177"/>
      <c r="BD100" s="79"/>
      <c r="BE100" s="79"/>
      <c r="BF100" s="79"/>
      <c r="BG100" s="79"/>
    </row>
    <row r="101" spans="1:59" s="80" customFormat="1">
      <c r="A101" s="213"/>
      <c r="B101" s="184">
        <v>89</v>
      </c>
      <c r="C101" s="248"/>
      <c r="D101" s="185"/>
      <c r="E101" s="220"/>
      <c r="F101" s="221"/>
      <c r="G101" s="221"/>
      <c r="H101" s="296"/>
      <c r="I101" s="189"/>
      <c r="J101" s="190"/>
      <c r="K101" s="189"/>
      <c r="L101" s="214" t="str">
        <f t="shared" si="4"/>
        <v/>
      </c>
      <c r="M101" s="215" t="str">
        <f t="shared" si="5"/>
        <v/>
      </c>
      <c r="N101" s="214" t="str">
        <f t="shared" si="6"/>
        <v/>
      </c>
      <c r="O101" s="216">
        <f t="shared" si="7"/>
        <v>0</v>
      </c>
      <c r="P101" s="210"/>
      <c r="Q101" s="386"/>
      <c r="R101" s="181"/>
      <c r="S101" s="208"/>
      <c r="T101" s="387"/>
      <c r="U101" s="181"/>
      <c r="V101" s="210"/>
      <c r="W101" s="189"/>
      <c r="X101" s="210"/>
      <c r="Y101" s="189"/>
      <c r="Z101" s="210"/>
      <c r="AA101" s="386"/>
      <c r="AB101" s="181"/>
      <c r="AC101" s="181"/>
      <c r="AD101" s="181"/>
      <c r="AE101" s="181"/>
      <c r="AF101" s="210"/>
      <c r="AG101" s="192"/>
      <c r="AH101" s="210"/>
      <c r="AI101" s="192"/>
      <c r="AJ101" s="210"/>
      <c r="AK101" s="194"/>
      <c r="AL101" s="210"/>
      <c r="AM101" s="192"/>
      <c r="AN101" s="188"/>
      <c r="AO101" s="210"/>
      <c r="AP101" s="192"/>
      <c r="AQ101" s="188"/>
      <c r="AR101" s="210"/>
      <c r="AS101" s="192"/>
      <c r="AT101" s="188"/>
      <c r="AU101" s="210"/>
      <c r="AV101" s="79"/>
      <c r="AW101" s="79"/>
      <c r="AX101" s="79"/>
      <c r="AY101" s="79"/>
      <c r="AZ101" s="177"/>
      <c r="BA101" s="79"/>
      <c r="BB101" s="79"/>
      <c r="BC101" s="177"/>
      <c r="BD101" s="79"/>
      <c r="BE101" s="79"/>
      <c r="BF101" s="79"/>
      <c r="BG101" s="79"/>
    </row>
    <row r="102" spans="1:59" s="80" customFormat="1">
      <c r="A102" s="213"/>
      <c r="B102" s="184">
        <v>90</v>
      </c>
      <c r="C102" s="248"/>
      <c r="D102" s="185"/>
      <c r="E102" s="220"/>
      <c r="F102" s="221"/>
      <c r="G102" s="221"/>
      <c r="H102" s="296"/>
      <c r="I102" s="189"/>
      <c r="J102" s="190"/>
      <c r="K102" s="189"/>
      <c r="L102" s="214" t="str">
        <f t="shared" si="4"/>
        <v/>
      </c>
      <c r="M102" s="215" t="str">
        <f t="shared" si="5"/>
        <v/>
      </c>
      <c r="N102" s="214" t="str">
        <f t="shared" si="6"/>
        <v/>
      </c>
      <c r="O102" s="216">
        <f t="shared" si="7"/>
        <v>0</v>
      </c>
      <c r="P102" s="210"/>
      <c r="Q102" s="386"/>
      <c r="R102" s="181"/>
      <c r="S102" s="208"/>
      <c r="T102" s="387"/>
      <c r="U102" s="181"/>
      <c r="V102" s="210"/>
      <c r="W102" s="189"/>
      <c r="X102" s="210"/>
      <c r="Y102" s="189"/>
      <c r="Z102" s="210"/>
      <c r="AA102" s="386"/>
      <c r="AB102" s="181"/>
      <c r="AC102" s="181"/>
      <c r="AD102" s="181"/>
      <c r="AE102" s="181"/>
      <c r="AF102" s="210"/>
      <c r="AG102" s="192"/>
      <c r="AH102" s="210"/>
      <c r="AI102" s="192"/>
      <c r="AJ102" s="210"/>
      <c r="AK102" s="194"/>
      <c r="AL102" s="210"/>
      <c r="AM102" s="192"/>
      <c r="AN102" s="188"/>
      <c r="AO102" s="210"/>
      <c r="AP102" s="192"/>
      <c r="AQ102" s="188"/>
      <c r="AR102" s="210"/>
      <c r="AS102" s="192"/>
      <c r="AT102" s="188"/>
      <c r="AU102" s="210"/>
      <c r="AV102" s="79"/>
      <c r="AW102" s="79"/>
      <c r="AX102" s="79"/>
      <c r="AY102" s="79"/>
      <c r="AZ102" s="177"/>
      <c r="BA102" s="79"/>
      <c r="BB102" s="79"/>
      <c r="BC102" s="177"/>
      <c r="BD102" s="79"/>
      <c r="BE102" s="79"/>
      <c r="BF102" s="79"/>
      <c r="BG102" s="79"/>
    </row>
    <row r="103" spans="1:59" s="80" customFormat="1">
      <c r="A103" s="213"/>
      <c r="B103" s="184">
        <v>91</v>
      </c>
      <c r="C103" s="248"/>
      <c r="D103" s="185"/>
      <c r="E103" s="220"/>
      <c r="F103" s="221"/>
      <c r="G103" s="221"/>
      <c r="H103" s="296"/>
      <c r="I103" s="189"/>
      <c r="J103" s="190"/>
      <c r="K103" s="189"/>
      <c r="L103" s="214" t="str">
        <f t="shared" si="4"/>
        <v/>
      </c>
      <c r="M103" s="215" t="str">
        <f t="shared" si="5"/>
        <v/>
      </c>
      <c r="N103" s="214" t="str">
        <f t="shared" si="6"/>
        <v/>
      </c>
      <c r="O103" s="216">
        <f t="shared" si="7"/>
        <v>0</v>
      </c>
      <c r="P103" s="210"/>
      <c r="Q103" s="386"/>
      <c r="R103" s="181"/>
      <c r="S103" s="208"/>
      <c r="T103" s="387"/>
      <c r="U103" s="181"/>
      <c r="V103" s="210"/>
      <c r="W103" s="189"/>
      <c r="X103" s="210"/>
      <c r="Y103" s="189"/>
      <c r="Z103" s="210"/>
      <c r="AA103" s="386"/>
      <c r="AB103" s="181"/>
      <c r="AC103" s="181"/>
      <c r="AD103" s="181"/>
      <c r="AE103" s="181"/>
      <c r="AF103" s="210"/>
      <c r="AG103" s="192"/>
      <c r="AH103" s="210"/>
      <c r="AI103" s="192"/>
      <c r="AJ103" s="210"/>
      <c r="AK103" s="194"/>
      <c r="AL103" s="210"/>
      <c r="AM103" s="192"/>
      <c r="AN103" s="188"/>
      <c r="AO103" s="210"/>
      <c r="AP103" s="192"/>
      <c r="AQ103" s="188"/>
      <c r="AR103" s="210"/>
      <c r="AS103" s="192"/>
      <c r="AT103" s="188"/>
      <c r="AU103" s="210"/>
      <c r="AV103" s="79"/>
      <c r="AW103" s="79"/>
      <c r="AX103" s="79"/>
      <c r="AY103" s="79"/>
      <c r="AZ103" s="177"/>
      <c r="BA103" s="79"/>
      <c r="BB103" s="79"/>
      <c r="BC103" s="177"/>
      <c r="BD103" s="79"/>
      <c r="BE103" s="79"/>
      <c r="BF103" s="79"/>
      <c r="BG103" s="79"/>
    </row>
    <row r="104" spans="1:59" s="80" customFormat="1">
      <c r="A104" s="213"/>
      <c r="B104" s="184">
        <v>92</v>
      </c>
      <c r="C104" s="248"/>
      <c r="D104" s="185"/>
      <c r="E104" s="220"/>
      <c r="F104" s="221"/>
      <c r="G104" s="221"/>
      <c r="H104" s="296"/>
      <c r="I104" s="189"/>
      <c r="J104" s="190"/>
      <c r="K104" s="189"/>
      <c r="L104" s="214" t="str">
        <f t="shared" si="4"/>
        <v/>
      </c>
      <c r="M104" s="215" t="str">
        <f t="shared" si="5"/>
        <v/>
      </c>
      <c r="N104" s="214" t="str">
        <f t="shared" si="6"/>
        <v/>
      </c>
      <c r="O104" s="216">
        <f t="shared" si="7"/>
        <v>0</v>
      </c>
      <c r="P104" s="210"/>
      <c r="Q104" s="386"/>
      <c r="R104" s="181"/>
      <c r="S104" s="208"/>
      <c r="T104" s="387"/>
      <c r="U104" s="181"/>
      <c r="V104" s="210"/>
      <c r="W104" s="189"/>
      <c r="X104" s="210"/>
      <c r="Y104" s="189"/>
      <c r="Z104" s="210"/>
      <c r="AA104" s="386"/>
      <c r="AB104" s="181"/>
      <c r="AC104" s="181"/>
      <c r="AD104" s="181"/>
      <c r="AE104" s="181"/>
      <c r="AF104" s="210"/>
      <c r="AG104" s="192"/>
      <c r="AH104" s="210"/>
      <c r="AI104" s="192"/>
      <c r="AJ104" s="210"/>
      <c r="AK104" s="194"/>
      <c r="AL104" s="210"/>
      <c r="AM104" s="192"/>
      <c r="AN104" s="188"/>
      <c r="AO104" s="210"/>
      <c r="AP104" s="192"/>
      <c r="AQ104" s="188"/>
      <c r="AR104" s="210"/>
      <c r="AS104" s="192"/>
      <c r="AT104" s="188"/>
      <c r="AU104" s="210"/>
      <c r="AV104" s="79"/>
      <c r="AW104" s="79"/>
      <c r="AX104" s="79"/>
      <c r="AY104" s="79"/>
      <c r="AZ104" s="177"/>
      <c r="BA104" s="79"/>
      <c r="BB104" s="79"/>
      <c r="BC104" s="177"/>
      <c r="BD104" s="79"/>
      <c r="BE104" s="79"/>
      <c r="BF104" s="79"/>
      <c r="BG104" s="79"/>
    </row>
    <row r="105" spans="1:59" s="80" customFormat="1">
      <c r="A105" s="213"/>
      <c r="B105" s="184">
        <v>93</v>
      </c>
      <c r="C105" s="248"/>
      <c r="D105" s="185"/>
      <c r="E105" s="220"/>
      <c r="F105" s="221"/>
      <c r="G105" s="221"/>
      <c r="H105" s="296"/>
      <c r="I105" s="189"/>
      <c r="J105" s="190"/>
      <c r="K105" s="189"/>
      <c r="L105" s="214" t="str">
        <f t="shared" si="4"/>
        <v/>
      </c>
      <c r="M105" s="215" t="str">
        <f t="shared" si="5"/>
        <v/>
      </c>
      <c r="N105" s="214" t="str">
        <f t="shared" si="6"/>
        <v/>
      </c>
      <c r="O105" s="216">
        <f t="shared" si="7"/>
        <v>0</v>
      </c>
      <c r="P105" s="210"/>
      <c r="Q105" s="386"/>
      <c r="R105" s="181"/>
      <c r="S105" s="208"/>
      <c r="T105" s="387"/>
      <c r="U105" s="181"/>
      <c r="V105" s="210"/>
      <c r="W105" s="189"/>
      <c r="X105" s="210"/>
      <c r="Y105" s="189"/>
      <c r="Z105" s="210"/>
      <c r="AA105" s="386"/>
      <c r="AB105" s="181"/>
      <c r="AC105" s="181"/>
      <c r="AD105" s="181"/>
      <c r="AE105" s="181"/>
      <c r="AF105" s="210"/>
      <c r="AG105" s="192"/>
      <c r="AH105" s="210"/>
      <c r="AI105" s="192"/>
      <c r="AJ105" s="210"/>
      <c r="AK105" s="194"/>
      <c r="AL105" s="210"/>
      <c r="AM105" s="192"/>
      <c r="AN105" s="188"/>
      <c r="AO105" s="210"/>
      <c r="AP105" s="192"/>
      <c r="AQ105" s="188"/>
      <c r="AR105" s="210"/>
      <c r="AS105" s="192"/>
      <c r="AT105" s="188"/>
      <c r="AU105" s="210"/>
      <c r="AV105" s="79"/>
      <c r="AW105" s="79"/>
      <c r="AX105" s="79"/>
      <c r="AY105" s="79"/>
      <c r="AZ105" s="177"/>
      <c r="BA105" s="79"/>
      <c r="BB105" s="79"/>
      <c r="BC105" s="177"/>
      <c r="BD105" s="79"/>
      <c r="BE105" s="79"/>
      <c r="BF105" s="79"/>
      <c r="BG105" s="79"/>
    </row>
    <row r="106" spans="1:59" s="80" customFormat="1">
      <c r="A106" s="213"/>
      <c r="B106" s="184">
        <v>94</v>
      </c>
      <c r="C106" s="248"/>
      <c r="D106" s="185"/>
      <c r="E106" s="220"/>
      <c r="F106" s="221"/>
      <c r="G106" s="221"/>
      <c r="H106" s="296"/>
      <c r="I106" s="189"/>
      <c r="J106" s="190"/>
      <c r="K106" s="189"/>
      <c r="L106" s="214" t="str">
        <f t="shared" si="4"/>
        <v/>
      </c>
      <c r="M106" s="215" t="str">
        <f t="shared" si="5"/>
        <v/>
      </c>
      <c r="N106" s="214" t="str">
        <f t="shared" si="6"/>
        <v/>
      </c>
      <c r="O106" s="216">
        <f t="shared" si="7"/>
        <v>0</v>
      </c>
      <c r="P106" s="210"/>
      <c r="Q106" s="386"/>
      <c r="R106" s="181"/>
      <c r="S106" s="208"/>
      <c r="T106" s="387"/>
      <c r="U106" s="181"/>
      <c r="V106" s="210"/>
      <c r="W106" s="189"/>
      <c r="X106" s="210"/>
      <c r="Y106" s="189"/>
      <c r="Z106" s="210"/>
      <c r="AA106" s="386"/>
      <c r="AB106" s="181"/>
      <c r="AC106" s="181"/>
      <c r="AD106" s="181"/>
      <c r="AE106" s="181"/>
      <c r="AF106" s="210"/>
      <c r="AG106" s="192"/>
      <c r="AH106" s="210"/>
      <c r="AI106" s="192"/>
      <c r="AJ106" s="210"/>
      <c r="AK106" s="194"/>
      <c r="AL106" s="210"/>
      <c r="AM106" s="192"/>
      <c r="AN106" s="188"/>
      <c r="AO106" s="210"/>
      <c r="AP106" s="192"/>
      <c r="AQ106" s="188"/>
      <c r="AR106" s="210"/>
      <c r="AS106" s="192"/>
      <c r="AT106" s="188"/>
      <c r="AU106" s="210"/>
      <c r="AV106" s="79"/>
      <c r="AW106" s="79"/>
      <c r="AX106" s="79"/>
      <c r="AY106" s="79"/>
      <c r="AZ106" s="177"/>
      <c r="BA106" s="79"/>
      <c r="BB106" s="79"/>
      <c r="BC106" s="177"/>
      <c r="BD106" s="79"/>
      <c r="BE106" s="79"/>
      <c r="BF106" s="79"/>
      <c r="BG106" s="79"/>
    </row>
    <row r="107" spans="1:59" s="80" customFormat="1">
      <c r="A107" s="213"/>
      <c r="B107" s="184">
        <v>95</v>
      </c>
      <c r="C107" s="248"/>
      <c r="D107" s="185"/>
      <c r="E107" s="220"/>
      <c r="F107" s="221"/>
      <c r="G107" s="221"/>
      <c r="H107" s="296"/>
      <c r="I107" s="189"/>
      <c r="J107" s="190"/>
      <c r="K107" s="189"/>
      <c r="L107" s="214" t="str">
        <f t="shared" si="4"/>
        <v/>
      </c>
      <c r="M107" s="215" t="str">
        <f t="shared" si="5"/>
        <v/>
      </c>
      <c r="N107" s="214" t="str">
        <f t="shared" si="6"/>
        <v/>
      </c>
      <c r="O107" s="216">
        <f t="shared" si="7"/>
        <v>0</v>
      </c>
      <c r="P107" s="210"/>
      <c r="Q107" s="386"/>
      <c r="R107" s="181"/>
      <c r="S107" s="208"/>
      <c r="T107" s="387"/>
      <c r="U107" s="181"/>
      <c r="V107" s="210"/>
      <c r="W107" s="189"/>
      <c r="X107" s="210"/>
      <c r="Y107" s="189"/>
      <c r="Z107" s="210"/>
      <c r="AA107" s="386"/>
      <c r="AB107" s="181"/>
      <c r="AC107" s="181"/>
      <c r="AD107" s="181"/>
      <c r="AE107" s="181"/>
      <c r="AF107" s="210"/>
      <c r="AG107" s="192"/>
      <c r="AH107" s="210"/>
      <c r="AI107" s="192"/>
      <c r="AJ107" s="210"/>
      <c r="AK107" s="194"/>
      <c r="AL107" s="210"/>
      <c r="AM107" s="192"/>
      <c r="AN107" s="188"/>
      <c r="AO107" s="210"/>
      <c r="AP107" s="192"/>
      <c r="AQ107" s="188"/>
      <c r="AR107" s="210"/>
      <c r="AS107" s="192"/>
      <c r="AT107" s="188"/>
      <c r="AU107" s="210"/>
      <c r="AV107" s="79"/>
      <c r="AW107" s="79"/>
      <c r="AX107" s="79"/>
      <c r="AY107" s="79"/>
      <c r="AZ107" s="177"/>
      <c r="BA107" s="79"/>
      <c r="BB107" s="79"/>
      <c r="BC107" s="177"/>
      <c r="BD107" s="79"/>
      <c r="BE107" s="79"/>
      <c r="BF107" s="79"/>
      <c r="BG107" s="79"/>
    </row>
    <row r="108" spans="1:59" s="80" customFormat="1">
      <c r="A108" s="213"/>
      <c r="B108" s="184">
        <v>96</v>
      </c>
      <c r="C108" s="248"/>
      <c r="D108" s="185"/>
      <c r="E108" s="220"/>
      <c r="F108" s="221"/>
      <c r="G108" s="221"/>
      <c r="H108" s="296"/>
      <c r="I108" s="189"/>
      <c r="J108" s="190"/>
      <c r="K108" s="189"/>
      <c r="L108" s="214" t="str">
        <f t="shared" si="4"/>
        <v/>
      </c>
      <c r="M108" s="215" t="str">
        <f t="shared" si="5"/>
        <v/>
      </c>
      <c r="N108" s="214" t="str">
        <f t="shared" si="6"/>
        <v/>
      </c>
      <c r="O108" s="216">
        <f t="shared" si="7"/>
        <v>0</v>
      </c>
      <c r="P108" s="210"/>
      <c r="Q108" s="386"/>
      <c r="R108" s="181"/>
      <c r="S108" s="208"/>
      <c r="T108" s="387"/>
      <c r="U108" s="181"/>
      <c r="V108" s="210"/>
      <c r="W108" s="189"/>
      <c r="X108" s="210"/>
      <c r="Y108" s="189"/>
      <c r="Z108" s="210"/>
      <c r="AA108" s="386"/>
      <c r="AB108" s="181"/>
      <c r="AC108" s="181"/>
      <c r="AD108" s="181"/>
      <c r="AE108" s="181"/>
      <c r="AF108" s="210"/>
      <c r="AG108" s="192"/>
      <c r="AH108" s="210"/>
      <c r="AI108" s="192"/>
      <c r="AJ108" s="210"/>
      <c r="AK108" s="194"/>
      <c r="AL108" s="210"/>
      <c r="AM108" s="192"/>
      <c r="AN108" s="188"/>
      <c r="AO108" s="210"/>
      <c r="AP108" s="192"/>
      <c r="AQ108" s="188"/>
      <c r="AR108" s="210"/>
      <c r="AS108" s="192"/>
      <c r="AT108" s="188"/>
      <c r="AU108" s="210"/>
      <c r="AV108" s="79"/>
      <c r="AW108" s="79"/>
      <c r="AX108" s="79"/>
      <c r="AY108" s="79"/>
      <c r="AZ108" s="177"/>
      <c r="BA108" s="79"/>
      <c r="BB108" s="79"/>
      <c r="BC108" s="177"/>
      <c r="BD108" s="79"/>
      <c r="BE108" s="79"/>
      <c r="BF108" s="79"/>
      <c r="BG108" s="79"/>
    </row>
    <row r="109" spans="1:59" s="80" customFormat="1">
      <c r="A109" s="213"/>
      <c r="B109" s="184">
        <v>97</v>
      </c>
      <c r="C109" s="248"/>
      <c r="D109" s="185"/>
      <c r="E109" s="220"/>
      <c r="F109" s="221"/>
      <c r="G109" s="221"/>
      <c r="H109" s="296"/>
      <c r="I109" s="189"/>
      <c r="J109" s="190"/>
      <c r="K109" s="189"/>
      <c r="L109" s="214" t="str">
        <f t="shared" si="4"/>
        <v/>
      </c>
      <c r="M109" s="215" t="str">
        <f t="shared" si="5"/>
        <v/>
      </c>
      <c r="N109" s="214" t="str">
        <f t="shared" si="6"/>
        <v/>
      </c>
      <c r="O109" s="216">
        <f t="shared" si="7"/>
        <v>0</v>
      </c>
      <c r="P109" s="210"/>
      <c r="Q109" s="386"/>
      <c r="R109" s="181"/>
      <c r="S109" s="208"/>
      <c r="T109" s="387"/>
      <c r="U109" s="181"/>
      <c r="V109" s="210"/>
      <c r="W109" s="189"/>
      <c r="X109" s="210"/>
      <c r="Y109" s="189"/>
      <c r="Z109" s="210"/>
      <c r="AA109" s="386"/>
      <c r="AB109" s="181"/>
      <c r="AC109" s="181"/>
      <c r="AD109" s="181"/>
      <c r="AE109" s="181"/>
      <c r="AF109" s="210"/>
      <c r="AG109" s="192"/>
      <c r="AH109" s="210"/>
      <c r="AI109" s="192"/>
      <c r="AJ109" s="210"/>
      <c r="AK109" s="194"/>
      <c r="AL109" s="210"/>
      <c r="AM109" s="192"/>
      <c r="AN109" s="188"/>
      <c r="AO109" s="210"/>
      <c r="AP109" s="192"/>
      <c r="AQ109" s="188"/>
      <c r="AR109" s="210"/>
      <c r="AS109" s="192"/>
      <c r="AT109" s="188"/>
      <c r="AU109" s="210"/>
      <c r="AV109" s="79"/>
      <c r="AW109" s="79"/>
      <c r="AX109" s="79"/>
      <c r="AY109" s="79"/>
      <c r="AZ109" s="177"/>
      <c r="BA109" s="79"/>
      <c r="BB109" s="79"/>
      <c r="BC109" s="177"/>
      <c r="BD109" s="79"/>
      <c r="BE109" s="79"/>
      <c r="BF109" s="79"/>
      <c r="BG109" s="79"/>
    </row>
    <row r="110" spans="1:59" s="80" customFormat="1">
      <c r="A110" s="213"/>
      <c r="B110" s="184">
        <v>98</v>
      </c>
      <c r="C110" s="248"/>
      <c r="D110" s="185"/>
      <c r="E110" s="220"/>
      <c r="F110" s="221"/>
      <c r="G110" s="221"/>
      <c r="H110" s="296"/>
      <c r="I110" s="189"/>
      <c r="J110" s="190"/>
      <c r="K110" s="189"/>
      <c r="L110" s="214" t="str">
        <f t="shared" si="4"/>
        <v/>
      </c>
      <c r="M110" s="215" t="str">
        <f t="shared" si="5"/>
        <v/>
      </c>
      <c r="N110" s="214" t="str">
        <f t="shared" si="6"/>
        <v/>
      </c>
      <c r="O110" s="216">
        <f t="shared" si="7"/>
        <v>0</v>
      </c>
      <c r="P110" s="210"/>
      <c r="Q110" s="386"/>
      <c r="R110" s="181"/>
      <c r="S110" s="208"/>
      <c r="T110" s="387"/>
      <c r="U110" s="181"/>
      <c r="V110" s="210"/>
      <c r="W110" s="189"/>
      <c r="X110" s="210"/>
      <c r="Y110" s="189"/>
      <c r="Z110" s="210"/>
      <c r="AA110" s="386"/>
      <c r="AB110" s="181"/>
      <c r="AC110" s="181"/>
      <c r="AD110" s="181"/>
      <c r="AE110" s="181"/>
      <c r="AF110" s="210"/>
      <c r="AG110" s="192"/>
      <c r="AH110" s="210"/>
      <c r="AI110" s="192"/>
      <c r="AJ110" s="210"/>
      <c r="AK110" s="194"/>
      <c r="AL110" s="210"/>
      <c r="AM110" s="192"/>
      <c r="AN110" s="188"/>
      <c r="AO110" s="210"/>
      <c r="AP110" s="192"/>
      <c r="AQ110" s="188"/>
      <c r="AR110" s="210"/>
      <c r="AS110" s="192"/>
      <c r="AT110" s="188"/>
      <c r="AU110" s="210"/>
      <c r="AV110" s="79"/>
      <c r="AW110" s="79"/>
      <c r="AX110" s="79"/>
      <c r="AY110" s="79"/>
      <c r="AZ110" s="177"/>
      <c r="BA110" s="79"/>
      <c r="BB110" s="79"/>
      <c r="BC110" s="177"/>
      <c r="BD110" s="79"/>
      <c r="BE110" s="79"/>
      <c r="BF110" s="79"/>
      <c r="BG110" s="79"/>
    </row>
    <row r="111" spans="1:59" s="80" customFormat="1">
      <c r="A111" s="213"/>
      <c r="B111" s="184">
        <v>99</v>
      </c>
      <c r="C111" s="248"/>
      <c r="D111" s="185"/>
      <c r="E111" s="220"/>
      <c r="F111" s="221"/>
      <c r="G111" s="221"/>
      <c r="H111" s="296"/>
      <c r="I111" s="189"/>
      <c r="J111" s="190"/>
      <c r="K111" s="189"/>
      <c r="L111" s="214" t="str">
        <f t="shared" si="4"/>
        <v/>
      </c>
      <c r="M111" s="215" t="str">
        <f t="shared" si="5"/>
        <v/>
      </c>
      <c r="N111" s="214" t="str">
        <f t="shared" si="6"/>
        <v/>
      </c>
      <c r="O111" s="216">
        <f t="shared" si="7"/>
        <v>0</v>
      </c>
      <c r="P111" s="210"/>
      <c r="Q111" s="386"/>
      <c r="R111" s="181"/>
      <c r="S111" s="208"/>
      <c r="T111" s="387"/>
      <c r="U111" s="181"/>
      <c r="V111" s="210"/>
      <c r="W111" s="189"/>
      <c r="X111" s="210"/>
      <c r="Y111" s="189"/>
      <c r="Z111" s="210"/>
      <c r="AA111" s="386"/>
      <c r="AB111" s="181"/>
      <c r="AC111" s="181"/>
      <c r="AD111" s="181"/>
      <c r="AE111" s="181"/>
      <c r="AF111" s="210"/>
      <c r="AG111" s="192"/>
      <c r="AH111" s="210"/>
      <c r="AI111" s="192"/>
      <c r="AJ111" s="210"/>
      <c r="AK111" s="194"/>
      <c r="AL111" s="210"/>
      <c r="AM111" s="192"/>
      <c r="AN111" s="188"/>
      <c r="AO111" s="210"/>
      <c r="AP111" s="192"/>
      <c r="AQ111" s="188"/>
      <c r="AR111" s="210"/>
      <c r="AS111" s="192"/>
      <c r="AT111" s="188"/>
      <c r="AU111" s="210"/>
      <c r="AV111" s="79"/>
      <c r="AW111" s="79"/>
      <c r="AX111" s="79"/>
      <c r="AY111" s="79"/>
      <c r="AZ111" s="177"/>
      <c r="BA111" s="79"/>
      <c r="BB111" s="79"/>
      <c r="BC111" s="177"/>
      <c r="BD111" s="79"/>
      <c r="BE111" s="79"/>
      <c r="BF111" s="79"/>
      <c r="BG111" s="79"/>
    </row>
    <row r="112" spans="1:59" s="80" customFormat="1">
      <c r="A112" s="213"/>
      <c r="B112" s="184">
        <v>100</v>
      </c>
      <c r="C112" s="248"/>
      <c r="D112" s="185"/>
      <c r="E112" s="220"/>
      <c r="F112" s="221"/>
      <c r="G112" s="221"/>
      <c r="H112" s="296"/>
      <c r="I112" s="189"/>
      <c r="J112" s="190"/>
      <c r="K112" s="189"/>
      <c r="L112" s="214" t="str">
        <f t="shared" si="4"/>
        <v/>
      </c>
      <c r="M112" s="215" t="str">
        <f t="shared" si="5"/>
        <v/>
      </c>
      <c r="N112" s="214" t="str">
        <f t="shared" si="6"/>
        <v/>
      </c>
      <c r="O112" s="216">
        <f t="shared" si="7"/>
        <v>0</v>
      </c>
      <c r="P112" s="210"/>
      <c r="Q112" s="386"/>
      <c r="R112" s="181"/>
      <c r="S112" s="208"/>
      <c r="T112" s="387"/>
      <c r="U112" s="181"/>
      <c r="V112" s="210"/>
      <c r="W112" s="189"/>
      <c r="X112" s="210"/>
      <c r="Y112" s="189"/>
      <c r="Z112" s="210"/>
      <c r="AA112" s="386"/>
      <c r="AB112" s="181"/>
      <c r="AC112" s="181"/>
      <c r="AD112" s="181"/>
      <c r="AE112" s="181"/>
      <c r="AF112" s="210"/>
      <c r="AG112" s="192"/>
      <c r="AH112" s="210"/>
      <c r="AI112" s="192"/>
      <c r="AJ112" s="210"/>
      <c r="AK112" s="194"/>
      <c r="AL112" s="210"/>
      <c r="AM112" s="192"/>
      <c r="AN112" s="188"/>
      <c r="AO112" s="210"/>
      <c r="AP112" s="192"/>
      <c r="AQ112" s="188"/>
      <c r="AR112" s="210"/>
      <c r="AS112" s="192"/>
      <c r="AT112" s="188"/>
      <c r="AU112" s="210"/>
      <c r="AV112" s="79"/>
      <c r="AW112" s="79"/>
      <c r="AX112" s="79"/>
      <c r="AY112" s="79"/>
      <c r="AZ112" s="177"/>
      <c r="BA112" s="79"/>
      <c r="BB112" s="79"/>
      <c r="BC112" s="177"/>
      <c r="BD112" s="79"/>
      <c r="BE112" s="79"/>
      <c r="BF112" s="79"/>
      <c r="BG112" s="79"/>
    </row>
    <row r="113" spans="1:59" s="80" customFormat="1">
      <c r="A113" s="213"/>
      <c r="B113" s="184">
        <v>101</v>
      </c>
      <c r="C113" s="248"/>
      <c r="D113" s="185"/>
      <c r="E113" s="220"/>
      <c r="F113" s="221"/>
      <c r="G113" s="221"/>
      <c r="H113" s="296"/>
      <c r="I113" s="189"/>
      <c r="J113" s="190"/>
      <c r="K113" s="189"/>
      <c r="L113" s="214" t="str">
        <f t="shared" si="4"/>
        <v/>
      </c>
      <c r="M113" s="215" t="str">
        <f t="shared" si="5"/>
        <v/>
      </c>
      <c r="N113" s="214" t="str">
        <f t="shared" si="6"/>
        <v/>
      </c>
      <c r="O113" s="216">
        <f t="shared" si="7"/>
        <v>0</v>
      </c>
      <c r="P113" s="210"/>
      <c r="Q113" s="386"/>
      <c r="R113" s="181"/>
      <c r="S113" s="208"/>
      <c r="T113" s="387"/>
      <c r="U113" s="181"/>
      <c r="V113" s="210"/>
      <c r="W113" s="189"/>
      <c r="X113" s="210"/>
      <c r="Y113" s="189"/>
      <c r="Z113" s="210"/>
      <c r="AA113" s="386"/>
      <c r="AB113" s="181"/>
      <c r="AC113" s="181"/>
      <c r="AD113" s="181"/>
      <c r="AE113" s="181"/>
      <c r="AF113" s="210"/>
      <c r="AG113" s="192"/>
      <c r="AH113" s="210"/>
      <c r="AI113" s="192"/>
      <c r="AJ113" s="210"/>
      <c r="AK113" s="194"/>
      <c r="AL113" s="210"/>
      <c r="AM113" s="192"/>
      <c r="AN113" s="188"/>
      <c r="AO113" s="210"/>
      <c r="AP113" s="192"/>
      <c r="AQ113" s="188"/>
      <c r="AR113" s="210"/>
      <c r="AS113" s="192"/>
      <c r="AT113" s="188"/>
      <c r="AU113" s="210"/>
      <c r="AV113" s="79"/>
      <c r="AW113" s="79"/>
      <c r="AX113" s="79"/>
      <c r="AY113" s="79"/>
      <c r="AZ113" s="177"/>
      <c r="BA113" s="79"/>
      <c r="BB113" s="79"/>
      <c r="BC113" s="177"/>
      <c r="BD113" s="79"/>
      <c r="BE113" s="79"/>
      <c r="BF113" s="79"/>
      <c r="BG113" s="79"/>
    </row>
    <row r="114" spans="1:59" s="80" customFormat="1">
      <c r="A114" s="213"/>
      <c r="B114" s="184">
        <v>102</v>
      </c>
      <c r="C114" s="248"/>
      <c r="D114" s="185"/>
      <c r="E114" s="220"/>
      <c r="F114" s="221"/>
      <c r="G114" s="221"/>
      <c r="H114" s="296"/>
      <c r="I114" s="189"/>
      <c r="J114" s="190"/>
      <c r="K114" s="189"/>
      <c r="L114" s="214" t="str">
        <f t="shared" si="4"/>
        <v/>
      </c>
      <c r="M114" s="215" t="str">
        <f t="shared" si="5"/>
        <v/>
      </c>
      <c r="N114" s="214" t="str">
        <f t="shared" si="6"/>
        <v/>
      </c>
      <c r="O114" s="216">
        <f t="shared" si="7"/>
        <v>0</v>
      </c>
      <c r="P114" s="210"/>
      <c r="Q114" s="386"/>
      <c r="R114" s="181"/>
      <c r="S114" s="208"/>
      <c r="T114" s="387"/>
      <c r="U114" s="181"/>
      <c r="V114" s="210"/>
      <c r="W114" s="189"/>
      <c r="X114" s="210"/>
      <c r="Y114" s="189"/>
      <c r="Z114" s="210"/>
      <c r="AA114" s="386"/>
      <c r="AB114" s="181"/>
      <c r="AC114" s="181"/>
      <c r="AD114" s="181"/>
      <c r="AE114" s="181"/>
      <c r="AF114" s="210"/>
      <c r="AG114" s="192"/>
      <c r="AH114" s="210"/>
      <c r="AI114" s="192"/>
      <c r="AJ114" s="210"/>
      <c r="AK114" s="194"/>
      <c r="AL114" s="210"/>
      <c r="AM114" s="192"/>
      <c r="AN114" s="188"/>
      <c r="AO114" s="210"/>
      <c r="AP114" s="192"/>
      <c r="AQ114" s="188"/>
      <c r="AR114" s="210"/>
      <c r="AS114" s="192"/>
      <c r="AT114" s="188"/>
      <c r="AU114" s="210"/>
      <c r="AV114" s="79"/>
      <c r="AW114" s="79"/>
      <c r="AX114" s="79"/>
      <c r="AY114" s="79"/>
      <c r="AZ114" s="177"/>
      <c r="BA114" s="79"/>
      <c r="BB114" s="79"/>
      <c r="BC114" s="177"/>
      <c r="BD114" s="79"/>
      <c r="BE114" s="79"/>
      <c r="BF114" s="79"/>
      <c r="BG114" s="79"/>
    </row>
    <row r="115" spans="1:59" s="80" customFormat="1">
      <c r="A115" s="213"/>
      <c r="B115" s="184">
        <v>103</v>
      </c>
      <c r="C115" s="248"/>
      <c r="D115" s="185"/>
      <c r="E115" s="220"/>
      <c r="F115" s="221"/>
      <c r="G115" s="221"/>
      <c r="H115" s="296"/>
      <c r="I115" s="189"/>
      <c r="J115" s="190"/>
      <c r="K115" s="189"/>
      <c r="L115" s="214" t="str">
        <f t="shared" si="4"/>
        <v/>
      </c>
      <c r="M115" s="215" t="str">
        <f t="shared" si="5"/>
        <v/>
      </c>
      <c r="N115" s="214" t="str">
        <f t="shared" si="6"/>
        <v/>
      </c>
      <c r="O115" s="216">
        <f t="shared" si="7"/>
        <v>0</v>
      </c>
      <c r="P115" s="210"/>
      <c r="Q115" s="386"/>
      <c r="R115" s="181"/>
      <c r="S115" s="208"/>
      <c r="T115" s="387"/>
      <c r="U115" s="181"/>
      <c r="V115" s="210"/>
      <c r="W115" s="189"/>
      <c r="X115" s="210"/>
      <c r="Y115" s="189"/>
      <c r="Z115" s="210"/>
      <c r="AA115" s="386"/>
      <c r="AB115" s="181"/>
      <c r="AC115" s="181"/>
      <c r="AD115" s="181"/>
      <c r="AE115" s="181"/>
      <c r="AF115" s="210"/>
      <c r="AG115" s="192"/>
      <c r="AH115" s="210"/>
      <c r="AI115" s="192"/>
      <c r="AJ115" s="210"/>
      <c r="AK115" s="194"/>
      <c r="AL115" s="210"/>
      <c r="AM115" s="192"/>
      <c r="AN115" s="188"/>
      <c r="AO115" s="210"/>
      <c r="AP115" s="192"/>
      <c r="AQ115" s="188"/>
      <c r="AR115" s="210"/>
      <c r="AS115" s="192"/>
      <c r="AT115" s="188"/>
      <c r="AU115" s="210"/>
      <c r="AV115" s="79"/>
      <c r="AW115" s="79"/>
      <c r="AX115" s="79"/>
      <c r="AY115" s="79"/>
      <c r="AZ115" s="177"/>
      <c r="BA115" s="79"/>
      <c r="BB115" s="79"/>
      <c r="BC115" s="177"/>
      <c r="BD115" s="79"/>
      <c r="BE115" s="79"/>
      <c r="BF115" s="79"/>
      <c r="BG115" s="79"/>
    </row>
    <row r="116" spans="1:59" s="80" customFormat="1">
      <c r="A116" s="213"/>
      <c r="B116" s="184">
        <v>104</v>
      </c>
      <c r="C116" s="248"/>
      <c r="D116" s="185"/>
      <c r="E116" s="220"/>
      <c r="F116" s="221"/>
      <c r="G116" s="221"/>
      <c r="H116" s="296"/>
      <c r="I116" s="189"/>
      <c r="J116" s="190"/>
      <c r="K116" s="189"/>
      <c r="L116" s="214" t="str">
        <f t="shared" si="4"/>
        <v/>
      </c>
      <c r="M116" s="215" t="str">
        <f t="shared" si="5"/>
        <v/>
      </c>
      <c r="N116" s="214" t="str">
        <f t="shared" si="6"/>
        <v/>
      </c>
      <c r="O116" s="216">
        <f t="shared" si="7"/>
        <v>0</v>
      </c>
      <c r="P116" s="210"/>
      <c r="Q116" s="386"/>
      <c r="R116" s="181"/>
      <c r="S116" s="208"/>
      <c r="T116" s="387"/>
      <c r="U116" s="181"/>
      <c r="V116" s="210"/>
      <c r="W116" s="189"/>
      <c r="X116" s="210"/>
      <c r="Y116" s="189"/>
      <c r="Z116" s="210"/>
      <c r="AA116" s="386"/>
      <c r="AB116" s="181"/>
      <c r="AC116" s="181"/>
      <c r="AD116" s="181"/>
      <c r="AE116" s="181"/>
      <c r="AF116" s="210"/>
      <c r="AG116" s="192"/>
      <c r="AH116" s="210"/>
      <c r="AI116" s="192"/>
      <c r="AJ116" s="210"/>
      <c r="AK116" s="194"/>
      <c r="AL116" s="210"/>
      <c r="AM116" s="192"/>
      <c r="AN116" s="188"/>
      <c r="AO116" s="210"/>
      <c r="AP116" s="192"/>
      <c r="AQ116" s="188"/>
      <c r="AR116" s="210"/>
      <c r="AS116" s="192"/>
      <c r="AT116" s="188"/>
      <c r="AU116" s="210"/>
      <c r="AV116" s="79"/>
      <c r="AW116" s="79"/>
      <c r="AX116" s="79"/>
      <c r="AY116" s="79"/>
      <c r="AZ116" s="177"/>
      <c r="BA116" s="79"/>
      <c r="BB116" s="79"/>
      <c r="BC116" s="177"/>
      <c r="BD116" s="79"/>
      <c r="BE116" s="79"/>
      <c r="BF116" s="79"/>
      <c r="BG116" s="79"/>
    </row>
    <row r="117" spans="1:59" s="80" customFormat="1">
      <c r="A117" s="213"/>
      <c r="B117" s="184">
        <v>105</v>
      </c>
      <c r="C117" s="248"/>
      <c r="D117" s="185"/>
      <c r="E117" s="220"/>
      <c r="F117" s="221"/>
      <c r="G117" s="221"/>
      <c r="H117" s="296"/>
      <c r="I117" s="189"/>
      <c r="J117" s="190"/>
      <c r="K117" s="189"/>
      <c r="L117" s="214" t="str">
        <f t="shared" si="4"/>
        <v/>
      </c>
      <c r="M117" s="215" t="str">
        <f t="shared" si="5"/>
        <v/>
      </c>
      <c r="N117" s="214" t="str">
        <f t="shared" si="6"/>
        <v/>
      </c>
      <c r="O117" s="216">
        <f t="shared" si="7"/>
        <v>0</v>
      </c>
      <c r="P117" s="210"/>
      <c r="Q117" s="386"/>
      <c r="R117" s="181"/>
      <c r="S117" s="208"/>
      <c r="T117" s="387"/>
      <c r="U117" s="181"/>
      <c r="V117" s="210"/>
      <c r="W117" s="189"/>
      <c r="X117" s="210"/>
      <c r="Y117" s="189"/>
      <c r="Z117" s="210"/>
      <c r="AA117" s="386"/>
      <c r="AB117" s="181"/>
      <c r="AC117" s="181"/>
      <c r="AD117" s="181"/>
      <c r="AE117" s="181"/>
      <c r="AF117" s="210"/>
      <c r="AG117" s="192"/>
      <c r="AH117" s="210"/>
      <c r="AI117" s="192"/>
      <c r="AJ117" s="210"/>
      <c r="AK117" s="194"/>
      <c r="AL117" s="210"/>
      <c r="AM117" s="192"/>
      <c r="AN117" s="188"/>
      <c r="AO117" s="210"/>
      <c r="AP117" s="192"/>
      <c r="AQ117" s="188"/>
      <c r="AR117" s="210"/>
      <c r="AS117" s="192"/>
      <c r="AT117" s="188"/>
      <c r="AU117" s="210"/>
      <c r="AV117" s="79"/>
      <c r="AW117" s="79"/>
      <c r="AX117" s="79"/>
      <c r="AY117" s="79"/>
      <c r="AZ117" s="177"/>
      <c r="BA117" s="79"/>
      <c r="BB117" s="79"/>
      <c r="BC117" s="177"/>
      <c r="BD117" s="79"/>
      <c r="BE117" s="79"/>
      <c r="BF117" s="79"/>
      <c r="BG117" s="79"/>
    </row>
    <row r="118" spans="1:59" s="80" customFormat="1">
      <c r="A118" s="213"/>
      <c r="B118" s="184">
        <v>106</v>
      </c>
      <c r="C118" s="248"/>
      <c r="D118" s="185"/>
      <c r="E118" s="220"/>
      <c r="F118" s="221"/>
      <c r="G118" s="221"/>
      <c r="H118" s="296"/>
      <c r="I118" s="189"/>
      <c r="J118" s="190"/>
      <c r="K118" s="189"/>
      <c r="L118" s="214" t="str">
        <f t="shared" si="4"/>
        <v/>
      </c>
      <c r="M118" s="215" t="str">
        <f t="shared" si="5"/>
        <v/>
      </c>
      <c r="N118" s="214" t="str">
        <f t="shared" si="6"/>
        <v/>
      </c>
      <c r="O118" s="216">
        <f t="shared" si="7"/>
        <v>0</v>
      </c>
      <c r="P118" s="210"/>
      <c r="Q118" s="386"/>
      <c r="R118" s="181"/>
      <c r="S118" s="208"/>
      <c r="T118" s="387"/>
      <c r="U118" s="181"/>
      <c r="V118" s="210"/>
      <c r="W118" s="189"/>
      <c r="X118" s="210"/>
      <c r="Y118" s="189"/>
      <c r="Z118" s="210"/>
      <c r="AA118" s="386"/>
      <c r="AB118" s="181"/>
      <c r="AC118" s="181"/>
      <c r="AD118" s="181"/>
      <c r="AE118" s="181"/>
      <c r="AF118" s="210"/>
      <c r="AG118" s="192"/>
      <c r="AH118" s="210"/>
      <c r="AI118" s="192"/>
      <c r="AJ118" s="210"/>
      <c r="AK118" s="194"/>
      <c r="AL118" s="210"/>
      <c r="AM118" s="192"/>
      <c r="AN118" s="188"/>
      <c r="AO118" s="210"/>
      <c r="AP118" s="192"/>
      <c r="AQ118" s="188"/>
      <c r="AR118" s="210"/>
      <c r="AS118" s="192"/>
      <c r="AT118" s="188"/>
      <c r="AU118" s="210"/>
      <c r="AV118" s="79"/>
      <c r="AW118" s="79"/>
      <c r="AX118" s="79"/>
      <c r="AY118" s="79"/>
      <c r="AZ118" s="177"/>
      <c r="BA118" s="79"/>
      <c r="BB118" s="79"/>
      <c r="BC118" s="177"/>
      <c r="BD118" s="79"/>
      <c r="BE118" s="79"/>
      <c r="BF118" s="79"/>
      <c r="BG118" s="79"/>
    </row>
    <row r="119" spans="1:59" s="80" customFormat="1">
      <c r="A119" s="213"/>
      <c r="B119" s="184">
        <v>107</v>
      </c>
      <c r="C119" s="248"/>
      <c r="D119" s="185"/>
      <c r="E119" s="220"/>
      <c r="F119" s="221"/>
      <c r="G119" s="221"/>
      <c r="H119" s="296"/>
      <c r="I119" s="189"/>
      <c r="J119" s="190"/>
      <c r="K119" s="189"/>
      <c r="L119" s="214" t="str">
        <f t="shared" si="4"/>
        <v/>
      </c>
      <c r="M119" s="215" t="str">
        <f t="shared" si="5"/>
        <v/>
      </c>
      <c r="N119" s="214" t="str">
        <f t="shared" si="6"/>
        <v/>
      </c>
      <c r="O119" s="216">
        <f t="shared" si="7"/>
        <v>0</v>
      </c>
      <c r="P119" s="210"/>
      <c r="Q119" s="386"/>
      <c r="R119" s="181"/>
      <c r="S119" s="208"/>
      <c r="T119" s="387"/>
      <c r="U119" s="181"/>
      <c r="V119" s="210"/>
      <c r="W119" s="189"/>
      <c r="X119" s="210"/>
      <c r="Y119" s="189"/>
      <c r="Z119" s="210"/>
      <c r="AA119" s="386"/>
      <c r="AB119" s="181"/>
      <c r="AC119" s="181"/>
      <c r="AD119" s="181"/>
      <c r="AE119" s="181"/>
      <c r="AF119" s="210"/>
      <c r="AG119" s="192"/>
      <c r="AH119" s="210"/>
      <c r="AI119" s="192"/>
      <c r="AJ119" s="210"/>
      <c r="AK119" s="194"/>
      <c r="AL119" s="210"/>
      <c r="AM119" s="192"/>
      <c r="AN119" s="188"/>
      <c r="AO119" s="210"/>
      <c r="AP119" s="192"/>
      <c r="AQ119" s="188"/>
      <c r="AR119" s="210"/>
      <c r="AS119" s="192"/>
      <c r="AT119" s="188"/>
      <c r="AU119" s="210"/>
      <c r="AV119" s="79"/>
      <c r="AW119" s="79"/>
      <c r="AX119" s="79"/>
      <c r="AY119" s="79"/>
      <c r="AZ119" s="177"/>
      <c r="BA119" s="79"/>
      <c r="BB119" s="79"/>
      <c r="BC119" s="177"/>
      <c r="BD119" s="79"/>
      <c r="BE119" s="79"/>
      <c r="BF119" s="79"/>
      <c r="BG119" s="79"/>
    </row>
    <row r="120" spans="1:59" s="80" customFormat="1">
      <c r="A120" s="213"/>
      <c r="B120" s="184">
        <v>108</v>
      </c>
      <c r="C120" s="248"/>
      <c r="D120" s="185"/>
      <c r="E120" s="220"/>
      <c r="F120" s="221"/>
      <c r="G120" s="221"/>
      <c r="H120" s="296"/>
      <c r="I120" s="189"/>
      <c r="J120" s="190"/>
      <c r="K120" s="189"/>
      <c r="L120" s="214" t="str">
        <f t="shared" si="4"/>
        <v/>
      </c>
      <c r="M120" s="215" t="str">
        <f t="shared" si="5"/>
        <v/>
      </c>
      <c r="N120" s="214" t="str">
        <f t="shared" si="6"/>
        <v/>
      </c>
      <c r="O120" s="216">
        <f t="shared" si="7"/>
        <v>0</v>
      </c>
      <c r="P120" s="210"/>
      <c r="Q120" s="386"/>
      <c r="R120" s="181"/>
      <c r="S120" s="208"/>
      <c r="T120" s="387"/>
      <c r="U120" s="181"/>
      <c r="V120" s="210"/>
      <c r="W120" s="189"/>
      <c r="X120" s="210"/>
      <c r="Y120" s="189"/>
      <c r="Z120" s="210"/>
      <c r="AA120" s="386"/>
      <c r="AB120" s="181"/>
      <c r="AC120" s="181"/>
      <c r="AD120" s="181"/>
      <c r="AE120" s="181"/>
      <c r="AF120" s="210"/>
      <c r="AG120" s="192"/>
      <c r="AH120" s="210"/>
      <c r="AI120" s="192"/>
      <c r="AJ120" s="210"/>
      <c r="AK120" s="194"/>
      <c r="AL120" s="210"/>
      <c r="AM120" s="192"/>
      <c r="AN120" s="188"/>
      <c r="AO120" s="210"/>
      <c r="AP120" s="192"/>
      <c r="AQ120" s="188"/>
      <c r="AR120" s="210"/>
      <c r="AS120" s="192"/>
      <c r="AT120" s="188"/>
      <c r="AU120" s="210"/>
      <c r="AV120" s="79"/>
      <c r="AW120" s="79"/>
      <c r="AX120" s="79"/>
      <c r="AY120" s="79"/>
      <c r="AZ120" s="177"/>
      <c r="BA120" s="79"/>
      <c r="BB120" s="79"/>
      <c r="BC120" s="177"/>
      <c r="BD120" s="79"/>
      <c r="BE120" s="79"/>
      <c r="BF120" s="79"/>
      <c r="BG120" s="79"/>
    </row>
    <row r="121" spans="1:59" s="80" customFormat="1">
      <c r="A121" s="213"/>
      <c r="B121" s="184">
        <v>109</v>
      </c>
      <c r="C121" s="248"/>
      <c r="D121" s="185"/>
      <c r="E121" s="220"/>
      <c r="F121" s="221"/>
      <c r="G121" s="221"/>
      <c r="H121" s="296"/>
      <c r="I121" s="189"/>
      <c r="J121" s="190"/>
      <c r="K121" s="189"/>
      <c r="L121" s="214" t="str">
        <f t="shared" si="4"/>
        <v/>
      </c>
      <c r="M121" s="215" t="str">
        <f t="shared" si="5"/>
        <v/>
      </c>
      <c r="N121" s="214" t="str">
        <f t="shared" si="6"/>
        <v/>
      </c>
      <c r="O121" s="216">
        <f t="shared" si="7"/>
        <v>0</v>
      </c>
      <c r="P121" s="210"/>
      <c r="Q121" s="386"/>
      <c r="R121" s="181"/>
      <c r="S121" s="208"/>
      <c r="T121" s="387"/>
      <c r="U121" s="181"/>
      <c r="V121" s="210"/>
      <c r="W121" s="189"/>
      <c r="X121" s="210"/>
      <c r="Y121" s="189"/>
      <c r="Z121" s="210"/>
      <c r="AA121" s="386"/>
      <c r="AB121" s="181"/>
      <c r="AC121" s="181"/>
      <c r="AD121" s="181"/>
      <c r="AE121" s="181"/>
      <c r="AF121" s="210"/>
      <c r="AG121" s="192"/>
      <c r="AH121" s="210"/>
      <c r="AI121" s="192"/>
      <c r="AJ121" s="210"/>
      <c r="AK121" s="194"/>
      <c r="AL121" s="210"/>
      <c r="AM121" s="192"/>
      <c r="AN121" s="188"/>
      <c r="AO121" s="210"/>
      <c r="AP121" s="192"/>
      <c r="AQ121" s="188"/>
      <c r="AR121" s="210"/>
      <c r="AS121" s="192"/>
      <c r="AT121" s="188"/>
      <c r="AU121" s="210"/>
      <c r="AV121" s="79"/>
      <c r="AW121" s="79"/>
      <c r="AX121" s="79"/>
      <c r="AY121" s="79"/>
      <c r="AZ121" s="177"/>
      <c r="BA121" s="79"/>
      <c r="BB121" s="79"/>
      <c r="BC121" s="177"/>
      <c r="BD121" s="79"/>
      <c r="BE121" s="79"/>
      <c r="BF121" s="79"/>
      <c r="BG121" s="79"/>
    </row>
    <row r="122" spans="1:59" s="80" customFormat="1">
      <c r="A122" s="213"/>
      <c r="B122" s="184">
        <v>110</v>
      </c>
      <c r="C122" s="248"/>
      <c r="D122" s="185"/>
      <c r="E122" s="220"/>
      <c r="F122" s="221"/>
      <c r="G122" s="221"/>
      <c r="H122" s="296"/>
      <c r="I122" s="189"/>
      <c r="J122" s="190"/>
      <c r="K122" s="189"/>
      <c r="L122" s="214" t="str">
        <f t="shared" si="4"/>
        <v/>
      </c>
      <c r="M122" s="215" t="str">
        <f t="shared" si="5"/>
        <v/>
      </c>
      <c r="N122" s="214" t="str">
        <f t="shared" si="6"/>
        <v/>
      </c>
      <c r="O122" s="216">
        <f t="shared" si="7"/>
        <v>0</v>
      </c>
      <c r="P122" s="210"/>
      <c r="Q122" s="386"/>
      <c r="R122" s="181"/>
      <c r="S122" s="208"/>
      <c r="T122" s="387"/>
      <c r="U122" s="181"/>
      <c r="V122" s="210"/>
      <c r="W122" s="189"/>
      <c r="X122" s="210"/>
      <c r="Y122" s="189"/>
      <c r="Z122" s="210"/>
      <c r="AA122" s="386"/>
      <c r="AB122" s="181"/>
      <c r="AC122" s="181"/>
      <c r="AD122" s="181"/>
      <c r="AE122" s="181"/>
      <c r="AF122" s="210"/>
      <c r="AG122" s="192"/>
      <c r="AH122" s="210"/>
      <c r="AI122" s="192"/>
      <c r="AJ122" s="210"/>
      <c r="AK122" s="194"/>
      <c r="AL122" s="210"/>
      <c r="AM122" s="192"/>
      <c r="AN122" s="188"/>
      <c r="AO122" s="210"/>
      <c r="AP122" s="192"/>
      <c r="AQ122" s="188"/>
      <c r="AR122" s="210"/>
      <c r="AS122" s="192"/>
      <c r="AT122" s="188"/>
      <c r="AU122" s="210"/>
      <c r="AV122" s="79"/>
      <c r="AW122" s="79"/>
      <c r="AX122" s="79"/>
      <c r="AY122" s="79"/>
      <c r="AZ122" s="177"/>
      <c r="BA122" s="79"/>
      <c r="BB122" s="79"/>
      <c r="BC122" s="177"/>
      <c r="BD122" s="79"/>
      <c r="BE122" s="79"/>
      <c r="BF122" s="79"/>
      <c r="BG122" s="79"/>
    </row>
    <row r="123" spans="1:59" s="80" customFormat="1">
      <c r="A123" s="213"/>
      <c r="B123" s="184">
        <v>111</v>
      </c>
      <c r="C123" s="248"/>
      <c r="D123" s="185"/>
      <c r="E123" s="220"/>
      <c r="F123" s="221"/>
      <c r="G123" s="221"/>
      <c r="H123" s="296"/>
      <c r="I123" s="189"/>
      <c r="J123" s="190"/>
      <c r="K123" s="189"/>
      <c r="L123" s="214" t="str">
        <f t="shared" si="4"/>
        <v/>
      </c>
      <c r="M123" s="215" t="str">
        <f t="shared" si="5"/>
        <v/>
      </c>
      <c r="N123" s="214" t="str">
        <f t="shared" si="6"/>
        <v/>
      </c>
      <c r="O123" s="216">
        <f t="shared" si="7"/>
        <v>0</v>
      </c>
      <c r="P123" s="210"/>
      <c r="Q123" s="386"/>
      <c r="R123" s="181"/>
      <c r="S123" s="208"/>
      <c r="T123" s="387"/>
      <c r="U123" s="181"/>
      <c r="V123" s="210"/>
      <c r="W123" s="189"/>
      <c r="X123" s="210"/>
      <c r="Y123" s="189"/>
      <c r="Z123" s="210"/>
      <c r="AA123" s="386"/>
      <c r="AB123" s="181"/>
      <c r="AC123" s="181"/>
      <c r="AD123" s="181"/>
      <c r="AE123" s="181"/>
      <c r="AF123" s="210"/>
      <c r="AG123" s="192"/>
      <c r="AH123" s="210"/>
      <c r="AI123" s="192"/>
      <c r="AJ123" s="210"/>
      <c r="AK123" s="194"/>
      <c r="AL123" s="210"/>
      <c r="AM123" s="192"/>
      <c r="AN123" s="188"/>
      <c r="AO123" s="210"/>
      <c r="AP123" s="192"/>
      <c r="AQ123" s="188"/>
      <c r="AR123" s="210"/>
      <c r="AS123" s="192"/>
      <c r="AT123" s="188"/>
      <c r="AU123" s="210"/>
      <c r="AV123" s="79"/>
      <c r="AW123" s="79"/>
      <c r="AX123" s="79"/>
      <c r="AY123" s="79"/>
      <c r="AZ123" s="177"/>
      <c r="BA123" s="79"/>
      <c r="BB123" s="79"/>
      <c r="BC123" s="177"/>
      <c r="BD123" s="79"/>
      <c r="BE123" s="79"/>
      <c r="BF123" s="79"/>
      <c r="BG123" s="79"/>
    </row>
    <row r="124" spans="1:59" s="80" customFormat="1">
      <c r="A124" s="213"/>
      <c r="B124" s="184">
        <v>112</v>
      </c>
      <c r="C124" s="248"/>
      <c r="D124" s="185"/>
      <c r="E124" s="220"/>
      <c r="F124" s="221"/>
      <c r="G124" s="221"/>
      <c r="H124" s="296"/>
      <c r="I124" s="189"/>
      <c r="J124" s="190"/>
      <c r="K124" s="189"/>
      <c r="L124" s="214" t="str">
        <f t="shared" si="4"/>
        <v/>
      </c>
      <c r="M124" s="215" t="str">
        <f t="shared" si="5"/>
        <v/>
      </c>
      <c r="N124" s="214" t="str">
        <f t="shared" si="6"/>
        <v/>
      </c>
      <c r="O124" s="216">
        <f t="shared" si="7"/>
        <v>0</v>
      </c>
      <c r="P124" s="210"/>
      <c r="Q124" s="386"/>
      <c r="R124" s="181"/>
      <c r="S124" s="208"/>
      <c r="T124" s="387"/>
      <c r="U124" s="181"/>
      <c r="V124" s="210"/>
      <c r="W124" s="189"/>
      <c r="X124" s="210"/>
      <c r="Y124" s="189"/>
      <c r="Z124" s="210"/>
      <c r="AA124" s="386"/>
      <c r="AB124" s="181"/>
      <c r="AC124" s="181"/>
      <c r="AD124" s="181"/>
      <c r="AE124" s="181"/>
      <c r="AF124" s="210"/>
      <c r="AG124" s="192"/>
      <c r="AH124" s="210"/>
      <c r="AI124" s="192"/>
      <c r="AJ124" s="210"/>
      <c r="AK124" s="194"/>
      <c r="AL124" s="210"/>
      <c r="AM124" s="192"/>
      <c r="AN124" s="188"/>
      <c r="AO124" s="210"/>
      <c r="AP124" s="192"/>
      <c r="AQ124" s="188"/>
      <c r="AR124" s="210"/>
      <c r="AS124" s="192"/>
      <c r="AT124" s="188"/>
      <c r="AU124" s="210"/>
      <c r="AV124" s="79"/>
      <c r="AW124" s="79"/>
      <c r="AX124" s="79"/>
      <c r="AY124" s="79"/>
      <c r="AZ124" s="177"/>
      <c r="BA124" s="79"/>
      <c r="BB124" s="79"/>
      <c r="BC124" s="177"/>
      <c r="BD124" s="79"/>
      <c r="BE124" s="79"/>
      <c r="BF124" s="79"/>
      <c r="BG124" s="79"/>
    </row>
    <row r="125" spans="1:59" s="80" customFormat="1">
      <c r="A125" s="213"/>
      <c r="B125" s="184">
        <v>113</v>
      </c>
      <c r="C125" s="248"/>
      <c r="D125" s="185"/>
      <c r="E125" s="220"/>
      <c r="F125" s="221"/>
      <c r="G125" s="221"/>
      <c r="H125" s="296"/>
      <c r="I125" s="189"/>
      <c r="J125" s="190"/>
      <c r="K125" s="189"/>
      <c r="L125" s="214" t="str">
        <f t="shared" si="4"/>
        <v/>
      </c>
      <c r="M125" s="215" t="str">
        <f t="shared" si="5"/>
        <v/>
      </c>
      <c r="N125" s="214" t="str">
        <f t="shared" si="6"/>
        <v/>
      </c>
      <c r="O125" s="216">
        <f t="shared" si="7"/>
        <v>0</v>
      </c>
      <c r="P125" s="210"/>
      <c r="Q125" s="386"/>
      <c r="R125" s="181"/>
      <c r="S125" s="208"/>
      <c r="T125" s="387"/>
      <c r="U125" s="181"/>
      <c r="V125" s="210"/>
      <c r="W125" s="189"/>
      <c r="X125" s="210"/>
      <c r="Y125" s="189"/>
      <c r="Z125" s="210"/>
      <c r="AA125" s="386"/>
      <c r="AB125" s="181"/>
      <c r="AC125" s="181"/>
      <c r="AD125" s="181"/>
      <c r="AE125" s="181"/>
      <c r="AF125" s="210"/>
      <c r="AG125" s="192"/>
      <c r="AH125" s="210"/>
      <c r="AI125" s="192"/>
      <c r="AJ125" s="210"/>
      <c r="AK125" s="194"/>
      <c r="AL125" s="210"/>
      <c r="AM125" s="192"/>
      <c r="AN125" s="188"/>
      <c r="AO125" s="210"/>
      <c r="AP125" s="192"/>
      <c r="AQ125" s="188"/>
      <c r="AR125" s="210"/>
      <c r="AS125" s="192"/>
      <c r="AT125" s="188"/>
      <c r="AU125" s="210"/>
      <c r="AV125" s="79"/>
      <c r="AW125" s="79"/>
      <c r="AX125" s="79"/>
      <c r="AY125" s="79"/>
      <c r="AZ125" s="177"/>
      <c r="BA125" s="79"/>
      <c r="BB125" s="79"/>
      <c r="BC125" s="177"/>
      <c r="BD125" s="79"/>
      <c r="BE125" s="79"/>
      <c r="BF125" s="79"/>
      <c r="BG125" s="79"/>
    </row>
    <row r="126" spans="1:59" s="80" customFormat="1">
      <c r="A126" s="213"/>
      <c r="B126" s="184">
        <v>114</v>
      </c>
      <c r="C126" s="248"/>
      <c r="D126" s="185"/>
      <c r="E126" s="220"/>
      <c r="F126" s="221"/>
      <c r="G126" s="221"/>
      <c r="H126" s="296"/>
      <c r="I126" s="189"/>
      <c r="J126" s="190"/>
      <c r="K126" s="189"/>
      <c r="L126" s="214" t="str">
        <f t="shared" si="4"/>
        <v/>
      </c>
      <c r="M126" s="215" t="str">
        <f t="shared" si="5"/>
        <v/>
      </c>
      <c r="N126" s="214" t="str">
        <f t="shared" si="6"/>
        <v/>
      </c>
      <c r="O126" s="216">
        <f t="shared" si="7"/>
        <v>0</v>
      </c>
      <c r="P126" s="210"/>
      <c r="Q126" s="386"/>
      <c r="R126" s="181"/>
      <c r="S126" s="208"/>
      <c r="T126" s="387"/>
      <c r="U126" s="181"/>
      <c r="V126" s="210"/>
      <c r="W126" s="189"/>
      <c r="X126" s="210"/>
      <c r="Y126" s="189"/>
      <c r="Z126" s="210"/>
      <c r="AA126" s="386"/>
      <c r="AB126" s="181"/>
      <c r="AC126" s="181"/>
      <c r="AD126" s="181"/>
      <c r="AE126" s="181"/>
      <c r="AF126" s="210"/>
      <c r="AG126" s="192"/>
      <c r="AH126" s="210"/>
      <c r="AI126" s="192"/>
      <c r="AJ126" s="210"/>
      <c r="AK126" s="194"/>
      <c r="AL126" s="210"/>
      <c r="AM126" s="192"/>
      <c r="AN126" s="188"/>
      <c r="AO126" s="210"/>
      <c r="AP126" s="192"/>
      <c r="AQ126" s="188"/>
      <c r="AR126" s="210"/>
      <c r="AS126" s="192"/>
      <c r="AT126" s="188"/>
      <c r="AU126" s="210"/>
      <c r="AV126" s="79"/>
      <c r="AW126" s="79"/>
      <c r="AX126" s="79"/>
      <c r="AY126" s="79"/>
      <c r="AZ126" s="177"/>
      <c r="BA126" s="79"/>
      <c r="BB126" s="79"/>
      <c r="BC126" s="177"/>
      <c r="BD126" s="79"/>
      <c r="BE126" s="79"/>
      <c r="BF126" s="79"/>
      <c r="BG126" s="79"/>
    </row>
    <row r="127" spans="1:59" s="80" customFormat="1">
      <c r="A127" s="213"/>
      <c r="B127" s="184">
        <v>115</v>
      </c>
      <c r="C127" s="248"/>
      <c r="D127" s="185"/>
      <c r="E127" s="220"/>
      <c r="F127" s="221"/>
      <c r="G127" s="221"/>
      <c r="H127" s="296"/>
      <c r="I127" s="189"/>
      <c r="J127" s="190"/>
      <c r="K127" s="189"/>
      <c r="L127" s="214" t="str">
        <f t="shared" si="4"/>
        <v/>
      </c>
      <c r="M127" s="215" t="str">
        <f t="shared" si="5"/>
        <v/>
      </c>
      <c r="N127" s="214" t="str">
        <f t="shared" si="6"/>
        <v/>
      </c>
      <c r="O127" s="216">
        <f t="shared" si="7"/>
        <v>0</v>
      </c>
      <c r="P127" s="210"/>
      <c r="Q127" s="386"/>
      <c r="R127" s="181"/>
      <c r="S127" s="208"/>
      <c r="T127" s="387"/>
      <c r="U127" s="181"/>
      <c r="V127" s="210"/>
      <c r="W127" s="189"/>
      <c r="X127" s="210"/>
      <c r="Y127" s="189"/>
      <c r="Z127" s="210"/>
      <c r="AA127" s="386"/>
      <c r="AB127" s="181"/>
      <c r="AC127" s="181"/>
      <c r="AD127" s="181"/>
      <c r="AE127" s="181"/>
      <c r="AF127" s="210"/>
      <c r="AG127" s="192"/>
      <c r="AH127" s="210"/>
      <c r="AI127" s="192"/>
      <c r="AJ127" s="210"/>
      <c r="AK127" s="194"/>
      <c r="AL127" s="210"/>
      <c r="AM127" s="192"/>
      <c r="AN127" s="188"/>
      <c r="AO127" s="210"/>
      <c r="AP127" s="192"/>
      <c r="AQ127" s="188"/>
      <c r="AR127" s="210"/>
      <c r="AS127" s="192"/>
      <c r="AT127" s="188"/>
      <c r="AU127" s="210"/>
      <c r="AV127" s="79"/>
      <c r="AW127" s="79"/>
      <c r="AX127" s="79"/>
      <c r="AY127" s="79"/>
      <c r="AZ127" s="177"/>
      <c r="BA127" s="79"/>
      <c r="BB127" s="79"/>
      <c r="BC127" s="177"/>
      <c r="BD127" s="79"/>
      <c r="BE127" s="79"/>
      <c r="BF127" s="79"/>
      <c r="BG127" s="79"/>
    </row>
    <row r="128" spans="1:59" s="80" customFormat="1">
      <c r="A128" s="213"/>
      <c r="B128" s="184">
        <v>116</v>
      </c>
      <c r="C128" s="248"/>
      <c r="D128" s="185"/>
      <c r="E128" s="220"/>
      <c r="F128" s="221"/>
      <c r="G128" s="221"/>
      <c r="H128" s="296"/>
      <c r="I128" s="189"/>
      <c r="J128" s="190"/>
      <c r="K128" s="189"/>
      <c r="L128" s="214" t="str">
        <f t="shared" si="4"/>
        <v/>
      </c>
      <c r="M128" s="215" t="str">
        <f t="shared" si="5"/>
        <v/>
      </c>
      <c r="N128" s="214" t="str">
        <f t="shared" si="6"/>
        <v/>
      </c>
      <c r="O128" s="216">
        <f t="shared" si="7"/>
        <v>0</v>
      </c>
      <c r="P128" s="210"/>
      <c r="Q128" s="386"/>
      <c r="R128" s="181"/>
      <c r="S128" s="208"/>
      <c r="T128" s="387"/>
      <c r="U128" s="181"/>
      <c r="V128" s="210"/>
      <c r="W128" s="189"/>
      <c r="X128" s="210"/>
      <c r="Y128" s="189"/>
      <c r="Z128" s="210"/>
      <c r="AA128" s="386"/>
      <c r="AB128" s="181"/>
      <c r="AC128" s="181"/>
      <c r="AD128" s="181"/>
      <c r="AE128" s="181"/>
      <c r="AF128" s="210"/>
      <c r="AG128" s="192"/>
      <c r="AH128" s="210"/>
      <c r="AI128" s="192"/>
      <c r="AJ128" s="210"/>
      <c r="AK128" s="194"/>
      <c r="AL128" s="210"/>
      <c r="AM128" s="192"/>
      <c r="AN128" s="188"/>
      <c r="AO128" s="210"/>
      <c r="AP128" s="192"/>
      <c r="AQ128" s="188"/>
      <c r="AR128" s="210"/>
      <c r="AS128" s="192"/>
      <c r="AT128" s="188"/>
      <c r="AU128" s="210"/>
      <c r="AV128" s="79"/>
      <c r="AW128" s="79"/>
      <c r="AX128" s="79"/>
      <c r="AY128" s="79"/>
      <c r="AZ128" s="177"/>
      <c r="BA128" s="79"/>
      <c r="BB128" s="79"/>
      <c r="BC128" s="177"/>
      <c r="BD128" s="79"/>
      <c r="BE128" s="79"/>
      <c r="BF128" s="79"/>
      <c r="BG128" s="79"/>
    </row>
    <row r="129" spans="1:59" s="80" customFormat="1">
      <c r="A129" s="213"/>
      <c r="B129" s="184">
        <v>117</v>
      </c>
      <c r="C129" s="248"/>
      <c r="D129" s="185"/>
      <c r="E129" s="220"/>
      <c r="F129" s="221"/>
      <c r="G129" s="221"/>
      <c r="H129" s="296"/>
      <c r="I129" s="189"/>
      <c r="J129" s="190"/>
      <c r="K129" s="189"/>
      <c r="L129" s="214" t="str">
        <f t="shared" si="4"/>
        <v/>
      </c>
      <c r="M129" s="215" t="str">
        <f t="shared" si="5"/>
        <v/>
      </c>
      <c r="N129" s="214" t="str">
        <f t="shared" si="6"/>
        <v/>
      </c>
      <c r="O129" s="216">
        <f t="shared" si="7"/>
        <v>0</v>
      </c>
      <c r="P129" s="210"/>
      <c r="Q129" s="386"/>
      <c r="R129" s="181"/>
      <c r="S129" s="208"/>
      <c r="T129" s="387"/>
      <c r="U129" s="181"/>
      <c r="V129" s="210"/>
      <c r="W129" s="189"/>
      <c r="X129" s="210"/>
      <c r="Y129" s="189"/>
      <c r="Z129" s="210"/>
      <c r="AA129" s="386"/>
      <c r="AB129" s="181"/>
      <c r="AC129" s="181"/>
      <c r="AD129" s="181"/>
      <c r="AE129" s="181"/>
      <c r="AF129" s="210"/>
      <c r="AG129" s="192"/>
      <c r="AH129" s="210"/>
      <c r="AI129" s="192"/>
      <c r="AJ129" s="210"/>
      <c r="AK129" s="194"/>
      <c r="AL129" s="210"/>
      <c r="AM129" s="192"/>
      <c r="AN129" s="188"/>
      <c r="AO129" s="210"/>
      <c r="AP129" s="192"/>
      <c r="AQ129" s="188"/>
      <c r="AR129" s="210"/>
      <c r="AS129" s="192"/>
      <c r="AT129" s="188"/>
      <c r="AU129" s="210"/>
      <c r="AV129" s="79"/>
      <c r="AW129" s="79"/>
      <c r="AX129" s="79"/>
      <c r="AY129" s="79"/>
      <c r="AZ129" s="177"/>
      <c r="BA129" s="79"/>
      <c r="BB129" s="79"/>
      <c r="BC129" s="177"/>
      <c r="BD129" s="79"/>
      <c r="BE129" s="79"/>
      <c r="BF129" s="79"/>
      <c r="BG129" s="79"/>
    </row>
    <row r="130" spans="1:59" s="80" customFormat="1">
      <c r="A130" s="213"/>
      <c r="B130" s="184">
        <v>118</v>
      </c>
      <c r="C130" s="248"/>
      <c r="D130" s="185"/>
      <c r="E130" s="220"/>
      <c r="F130" s="221"/>
      <c r="G130" s="221"/>
      <c r="H130" s="296"/>
      <c r="I130" s="189"/>
      <c r="J130" s="190"/>
      <c r="K130" s="189"/>
      <c r="L130" s="214" t="str">
        <f t="shared" si="4"/>
        <v/>
      </c>
      <c r="M130" s="215" t="str">
        <f t="shared" si="5"/>
        <v/>
      </c>
      <c r="N130" s="214" t="str">
        <f t="shared" si="6"/>
        <v/>
      </c>
      <c r="O130" s="216">
        <f t="shared" si="7"/>
        <v>0</v>
      </c>
      <c r="P130" s="210"/>
      <c r="Q130" s="386"/>
      <c r="R130" s="181"/>
      <c r="S130" s="208"/>
      <c r="T130" s="387"/>
      <c r="U130" s="181"/>
      <c r="V130" s="210"/>
      <c r="W130" s="189"/>
      <c r="X130" s="210"/>
      <c r="Y130" s="189"/>
      <c r="Z130" s="210"/>
      <c r="AA130" s="386"/>
      <c r="AB130" s="181"/>
      <c r="AC130" s="181"/>
      <c r="AD130" s="181"/>
      <c r="AE130" s="181"/>
      <c r="AF130" s="210"/>
      <c r="AG130" s="192"/>
      <c r="AH130" s="210"/>
      <c r="AI130" s="192"/>
      <c r="AJ130" s="210"/>
      <c r="AK130" s="194"/>
      <c r="AL130" s="210"/>
      <c r="AM130" s="192"/>
      <c r="AN130" s="188"/>
      <c r="AO130" s="210"/>
      <c r="AP130" s="192"/>
      <c r="AQ130" s="188"/>
      <c r="AR130" s="210"/>
      <c r="AS130" s="192"/>
      <c r="AT130" s="188"/>
      <c r="AU130" s="210"/>
      <c r="AV130" s="79"/>
      <c r="AW130" s="79"/>
      <c r="AX130" s="79"/>
      <c r="AY130" s="79"/>
      <c r="AZ130" s="177"/>
      <c r="BA130" s="79"/>
      <c r="BB130" s="79"/>
      <c r="BC130" s="177"/>
      <c r="BD130" s="79"/>
      <c r="BE130" s="79"/>
      <c r="BF130" s="79"/>
      <c r="BG130" s="79"/>
    </row>
    <row r="131" spans="1:59" s="80" customFormat="1">
      <c r="A131" s="213"/>
      <c r="B131" s="184">
        <v>119</v>
      </c>
      <c r="C131" s="248"/>
      <c r="D131" s="185"/>
      <c r="E131" s="220"/>
      <c r="F131" s="221"/>
      <c r="G131" s="221"/>
      <c r="H131" s="296"/>
      <c r="I131" s="189"/>
      <c r="J131" s="190"/>
      <c r="K131" s="189"/>
      <c r="L131" s="214" t="str">
        <f t="shared" si="4"/>
        <v/>
      </c>
      <c r="M131" s="215" t="str">
        <f t="shared" si="5"/>
        <v/>
      </c>
      <c r="N131" s="214" t="str">
        <f t="shared" si="6"/>
        <v/>
      </c>
      <c r="O131" s="216">
        <f t="shared" si="7"/>
        <v>0</v>
      </c>
      <c r="P131" s="210"/>
      <c r="Q131" s="386"/>
      <c r="R131" s="181"/>
      <c r="S131" s="208"/>
      <c r="T131" s="387"/>
      <c r="U131" s="181"/>
      <c r="V131" s="210"/>
      <c r="W131" s="189"/>
      <c r="X131" s="210"/>
      <c r="Y131" s="189"/>
      <c r="Z131" s="210"/>
      <c r="AA131" s="386"/>
      <c r="AB131" s="181"/>
      <c r="AC131" s="181"/>
      <c r="AD131" s="181"/>
      <c r="AE131" s="181"/>
      <c r="AF131" s="210"/>
      <c r="AG131" s="192"/>
      <c r="AH131" s="210"/>
      <c r="AI131" s="192"/>
      <c r="AJ131" s="210"/>
      <c r="AK131" s="194"/>
      <c r="AL131" s="210"/>
      <c r="AM131" s="192"/>
      <c r="AN131" s="188"/>
      <c r="AO131" s="210"/>
      <c r="AP131" s="192"/>
      <c r="AQ131" s="188"/>
      <c r="AR131" s="210"/>
      <c r="AS131" s="192"/>
      <c r="AT131" s="188"/>
      <c r="AU131" s="210"/>
      <c r="AV131" s="79"/>
      <c r="AW131" s="79"/>
      <c r="AX131" s="79"/>
      <c r="AY131" s="79"/>
      <c r="AZ131" s="177"/>
      <c r="BA131" s="79"/>
      <c r="BB131" s="79"/>
      <c r="BC131" s="177"/>
      <c r="BD131" s="79"/>
      <c r="BE131" s="79"/>
      <c r="BF131" s="79"/>
      <c r="BG131" s="79"/>
    </row>
    <row r="132" spans="1:59" s="80" customFormat="1">
      <c r="A132" s="213"/>
      <c r="B132" s="184">
        <v>120</v>
      </c>
      <c r="C132" s="248"/>
      <c r="D132" s="185"/>
      <c r="E132" s="220"/>
      <c r="F132" s="221"/>
      <c r="G132" s="221"/>
      <c r="H132" s="296"/>
      <c r="I132" s="189"/>
      <c r="J132" s="190"/>
      <c r="K132" s="189"/>
      <c r="L132" s="214" t="str">
        <f t="shared" si="4"/>
        <v/>
      </c>
      <c r="M132" s="215" t="str">
        <f t="shared" si="5"/>
        <v/>
      </c>
      <c r="N132" s="214" t="str">
        <f t="shared" si="6"/>
        <v/>
      </c>
      <c r="O132" s="216">
        <f t="shared" si="7"/>
        <v>0</v>
      </c>
      <c r="P132" s="210"/>
      <c r="Q132" s="386"/>
      <c r="R132" s="181"/>
      <c r="S132" s="208"/>
      <c r="T132" s="387"/>
      <c r="U132" s="181"/>
      <c r="V132" s="210"/>
      <c r="W132" s="189"/>
      <c r="X132" s="210"/>
      <c r="Y132" s="189"/>
      <c r="Z132" s="210"/>
      <c r="AA132" s="386"/>
      <c r="AB132" s="181"/>
      <c r="AC132" s="181"/>
      <c r="AD132" s="181"/>
      <c r="AE132" s="181"/>
      <c r="AF132" s="210"/>
      <c r="AG132" s="192"/>
      <c r="AH132" s="210"/>
      <c r="AI132" s="192"/>
      <c r="AJ132" s="210"/>
      <c r="AK132" s="194"/>
      <c r="AL132" s="210"/>
      <c r="AM132" s="192"/>
      <c r="AN132" s="188"/>
      <c r="AO132" s="210"/>
      <c r="AP132" s="192"/>
      <c r="AQ132" s="188"/>
      <c r="AR132" s="210"/>
      <c r="AS132" s="192"/>
      <c r="AT132" s="188"/>
      <c r="AU132" s="210"/>
      <c r="AV132" s="79"/>
      <c r="AW132" s="79"/>
      <c r="AX132" s="79"/>
      <c r="AY132" s="79"/>
      <c r="AZ132" s="177"/>
      <c r="BA132" s="79"/>
      <c r="BB132" s="79"/>
      <c r="BC132" s="177"/>
      <c r="BD132" s="79"/>
      <c r="BE132" s="79"/>
      <c r="BF132" s="79"/>
      <c r="BG132" s="79"/>
    </row>
    <row r="133" spans="1:59" s="80" customFormat="1">
      <c r="A133" s="213"/>
      <c r="B133" s="184">
        <v>121</v>
      </c>
      <c r="C133" s="248"/>
      <c r="D133" s="185"/>
      <c r="E133" s="220"/>
      <c r="F133" s="221"/>
      <c r="G133" s="221"/>
      <c r="H133" s="296"/>
      <c r="I133" s="189"/>
      <c r="J133" s="190"/>
      <c r="K133" s="189"/>
      <c r="L133" s="214" t="str">
        <f t="shared" si="4"/>
        <v/>
      </c>
      <c r="M133" s="215" t="str">
        <f t="shared" si="5"/>
        <v/>
      </c>
      <c r="N133" s="214" t="str">
        <f t="shared" si="6"/>
        <v/>
      </c>
      <c r="O133" s="216">
        <f t="shared" si="7"/>
        <v>0</v>
      </c>
      <c r="P133" s="210"/>
      <c r="Q133" s="386"/>
      <c r="R133" s="181"/>
      <c r="S133" s="208"/>
      <c r="T133" s="387"/>
      <c r="U133" s="181"/>
      <c r="V133" s="210"/>
      <c r="W133" s="189"/>
      <c r="X133" s="210"/>
      <c r="Y133" s="189"/>
      <c r="Z133" s="210"/>
      <c r="AA133" s="386"/>
      <c r="AB133" s="181"/>
      <c r="AC133" s="181"/>
      <c r="AD133" s="181"/>
      <c r="AE133" s="181"/>
      <c r="AF133" s="210"/>
      <c r="AG133" s="192"/>
      <c r="AH133" s="210"/>
      <c r="AI133" s="192"/>
      <c r="AJ133" s="210"/>
      <c r="AK133" s="194"/>
      <c r="AL133" s="210"/>
      <c r="AM133" s="192"/>
      <c r="AN133" s="188"/>
      <c r="AO133" s="210"/>
      <c r="AP133" s="192"/>
      <c r="AQ133" s="188"/>
      <c r="AR133" s="210"/>
      <c r="AS133" s="192"/>
      <c r="AT133" s="188"/>
      <c r="AU133" s="210"/>
      <c r="AV133" s="79"/>
      <c r="AW133" s="79"/>
      <c r="AX133" s="79"/>
      <c r="AY133" s="79"/>
      <c r="AZ133" s="177"/>
      <c r="BA133" s="79"/>
      <c r="BB133" s="79"/>
      <c r="BC133" s="177"/>
      <c r="BD133" s="79"/>
      <c r="BE133" s="79"/>
      <c r="BF133" s="79"/>
      <c r="BG133" s="79"/>
    </row>
    <row r="134" spans="1:59" s="80" customFormat="1">
      <c r="A134" s="213"/>
      <c r="B134" s="184">
        <v>122</v>
      </c>
      <c r="C134" s="248"/>
      <c r="D134" s="185"/>
      <c r="E134" s="220"/>
      <c r="F134" s="221"/>
      <c r="G134" s="221"/>
      <c r="H134" s="296"/>
      <c r="I134" s="189"/>
      <c r="J134" s="190"/>
      <c r="K134" s="189"/>
      <c r="L134" s="214" t="str">
        <f t="shared" si="4"/>
        <v/>
      </c>
      <c r="M134" s="215" t="str">
        <f t="shared" si="5"/>
        <v/>
      </c>
      <c r="N134" s="214" t="str">
        <f t="shared" si="6"/>
        <v/>
      </c>
      <c r="O134" s="216">
        <f t="shared" si="7"/>
        <v>0</v>
      </c>
      <c r="P134" s="210"/>
      <c r="Q134" s="386"/>
      <c r="R134" s="181"/>
      <c r="S134" s="208"/>
      <c r="T134" s="387"/>
      <c r="U134" s="181"/>
      <c r="V134" s="210"/>
      <c r="W134" s="189"/>
      <c r="X134" s="210"/>
      <c r="Y134" s="189"/>
      <c r="Z134" s="210"/>
      <c r="AA134" s="386"/>
      <c r="AB134" s="181"/>
      <c r="AC134" s="181"/>
      <c r="AD134" s="181"/>
      <c r="AE134" s="181"/>
      <c r="AF134" s="210"/>
      <c r="AG134" s="192"/>
      <c r="AH134" s="210"/>
      <c r="AI134" s="192"/>
      <c r="AJ134" s="210"/>
      <c r="AK134" s="194"/>
      <c r="AL134" s="210"/>
      <c r="AM134" s="192"/>
      <c r="AN134" s="188"/>
      <c r="AO134" s="210"/>
      <c r="AP134" s="192"/>
      <c r="AQ134" s="188"/>
      <c r="AR134" s="210"/>
      <c r="AS134" s="192"/>
      <c r="AT134" s="188"/>
      <c r="AU134" s="210"/>
      <c r="AV134" s="79"/>
      <c r="AW134" s="79"/>
      <c r="AX134" s="79"/>
      <c r="AY134" s="79"/>
      <c r="AZ134" s="177"/>
      <c r="BA134" s="79"/>
      <c r="BB134" s="79"/>
      <c r="BC134" s="177"/>
      <c r="BD134" s="79"/>
      <c r="BE134" s="79"/>
      <c r="BF134" s="79"/>
      <c r="BG134" s="79"/>
    </row>
    <row r="135" spans="1:59" s="80" customFormat="1">
      <c r="A135" s="213"/>
      <c r="B135" s="184">
        <v>123</v>
      </c>
      <c r="C135" s="248"/>
      <c r="D135" s="185"/>
      <c r="E135" s="220"/>
      <c r="F135" s="221"/>
      <c r="G135" s="221"/>
      <c r="H135" s="296"/>
      <c r="I135" s="189"/>
      <c r="J135" s="190"/>
      <c r="K135" s="189"/>
      <c r="L135" s="214" t="str">
        <f t="shared" si="4"/>
        <v/>
      </c>
      <c r="M135" s="215" t="str">
        <f t="shared" si="5"/>
        <v/>
      </c>
      <c r="N135" s="214" t="str">
        <f t="shared" si="6"/>
        <v/>
      </c>
      <c r="O135" s="216">
        <f t="shared" si="7"/>
        <v>0</v>
      </c>
      <c r="P135" s="210"/>
      <c r="Q135" s="386"/>
      <c r="R135" s="181"/>
      <c r="S135" s="208"/>
      <c r="T135" s="387"/>
      <c r="U135" s="181"/>
      <c r="V135" s="210"/>
      <c r="W135" s="189"/>
      <c r="X135" s="210"/>
      <c r="Y135" s="189"/>
      <c r="Z135" s="210"/>
      <c r="AA135" s="386"/>
      <c r="AB135" s="181"/>
      <c r="AC135" s="181"/>
      <c r="AD135" s="181"/>
      <c r="AE135" s="181"/>
      <c r="AF135" s="210"/>
      <c r="AG135" s="192"/>
      <c r="AH135" s="210"/>
      <c r="AI135" s="192"/>
      <c r="AJ135" s="210"/>
      <c r="AK135" s="194"/>
      <c r="AL135" s="210"/>
      <c r="AM135" s="192"/>
      <c r="AN135" s="188"/>
      <c r="AO135" s="210"/>
      <c r="AP135" s="192"/>
      <c r="AQ135" s="188"/>
      <c r="AR135" s="210"/>
      <c r="AS135" s="192"/>
      <c r="AT135" s="188"/>
      <c r="AU135" s="210"/>
      <c r="AV135" s="79"/>
      <c r="AW135" s="79"/>
      <c r="AX135" s="79"/>
      <c r="AY135" s="79"/>
      <c r="AZ135" s="177"/>
      <c r="BA135" s="79"/>
      <c r="BB135" s="79"/>
      <c r="BC135" s="177"/>
      <c r="BD135" s="79"/>
      <c r="BE135" s="79"/>
      <c r="BF135" s="79"/>
      <c r="BG135" s="79"/>
    </row>
    <row r="136" spans="1:59" s="80" customFormat="1">
      <c r="A136" s="213"/>
      <c r="B136" s="184">
        <v>124</v>
      </c>
      <c r="C136" s="248"/>
      <c r="D136" s="185"/>
      <c r="E136" s="220"/>
      <c r="F136" s="221"/>
      <c r="G136" s="221"/>
      <c r="H136" s="296"/>
      <c r="I136" s="189"/>
      <c r="J136" s="190"/>
      <c r="K136" s="189"/>
      <c r="L136" s="214" t="str">
        <f t="shared" si="4"/>
        <v/>
      </c>
      <c r="M136" s="215" t="str">
        <f t="shared" si="5"/>
        <v/>
      </c>
      <c r="N136" s="214" t="str">
        <f t="shared" si="6"/>
        <v/>
      </c>
      <c r="O136" s="216">
        <f t="shared" si="7"/>
        <v>0</v>
      </c>
      <c r="P136" s="210"/>
      <c r="Q136" s="386"/>
      <c r="R136" s="181"/>
      <c r="S136" s="208"/>
      <c r="T136" s="387"/>
      <c r="U136" s="181"/>
      <c r="V136" s="210"/>
      <c r="W136" s="189"/>
      <c r="X136" s="210"/>
      <c r="Y136" s="189"/>
      <c r="Z136" s="210"/>
      <c r="AA136" s="386"/>
      <c r="AB136" s="181"/>
      <c r="AC136" s="181"/>
      <c r="AD136" s="181"/>
      <c r="AE136" s="181"/>
      <c r="AF136" s="210"/>
      <c r="AG136" s="192"/>
      <c r="AH136" s="210"/>
      <c r="AI136" s="192"/>
      <c r="AJ136" s="210"/>
      <c r="AK136" s="194"/>
      <c r="AL136" s="210"/>
      <c r="AM136" s="192"/>
      <c r="AN136" s="188"/>
      <c r="AO136" s="210"/>
      <c r="AP136" s="192"/>
      <c r="AQ136" s="188"/>
      <c r="AR136" s="210"/>
      <c r="AS136" s="192"/>
      <c r="AT136" s="188"/>
      <c r="AU136" s="210"/>
      <c r="AV136" s="79"/>
      <c r="AW136" s="79"/>
      <c r="AX136" s="79"/>
      <c r="AY136" s="79"/>
      <c r="AZ136" s="177"/>
      <c r="BA136" s="79"/>
      <c r="BB136" s="79"/>
      <c r="BC136" s="177"/>
      <c r="BD136" s="79"/>
      <c r="BE136" s="79"/>
      <c r="BF136" s="79"/>
      <c r="BG136" s="79"/>
    </row>
    <row r="137" spans="1:59" s="80" customFormat="1">
      <c r="A137" s="213"/>
      <c r="B137" s="184">
        <v>125</v>
      </c>
      <c r="C137" s="248"/>
      <c r="D137" s="185"/>
      <c r="E137" s="220"/>
      <c r="F137" s="221"/>
      <c r="G137" s="221"/>
      <c r="H137" s="296"/>
      <c r="I137" s="189"/>
      <c r="J137" s="190"/>
      <c r="K137" s="189"/>
      <c r="L137" s="214" t="str">
        <f t="shared" si="4"/>
        <v/>
      </c>
      <c r="M137" s="215" t="str">
        <f t="shared" si="5"/>
        <v/>
      </c>
      <c r="N137" s="214" t="str">
        <f t="shared" si="6"/>
        <v/>
      </c>
      <c r="O137" s="216">
        <f t="shared" si="7"/>
        <v>0</v>
      </c>
      <c r="P137" s="210"/>
      <c r="Q137" s="386"/>
      <c r="R137" s="181"/>
      <c r="S137" s="208"/>
      <c r="T137" s="387"/>
      <c r="U137" s="181"/>
      <c r="V137" s="210"/>
      <c r="W137" s="189"/>
      <c r="X137" s="210"/>
      <c r="Y137" s="189"/>
      <c r="Z137" s="210"/>
      <c r="AA137" s="386"/>
      <c r="AB137" s="181"/>
      <c r="AC137" s="181"/>
      <c r="AD137" s="181"/>
      <c r="AE137" s="181"/>
      <c r="AF137" s="210"/>
      <c r="AG137" s="192"/>
      <c r="AH137" s="210"/>
      <c r="AI137" s="192"/>
      <c r="AJ137" s="210"/>
      <c r="AK137" s="194"/>
      <c r="AL137" s="210"/>
      <c r="AM137" s="192"/>
      <c r="AN137" s="188"/>
      <c r="AO137" s="210"/>
      <c r="AP137" s="192"/>
      <c r="AQ137" s="188"/>
      <c r="AR137" s="210"/>
      <c r="AS137" s="192"/>
      <c r="AT137" s="188"/>
      <c r="AU137" s="210"/>
      <c r="AV137" s="79"/>
      <c r="AW137" s="79"/>
      <c r="AX137" s="79"/>
      <c r="AY137" s="79"/>
      <c r="AZ137" s="177"/>
      <c r="BA137" s="79"/>
      <c r="BB137" s="79"/>
      <c r="BC137" s="177"/>
      <c r="BD137" s="79"/>
      <c r="BE137" s="79"/>
      <c r="BF137" s="79"/>
      <c r="BG137" s="79"/>
    </row>
    <row r="138" spans="1:59" s="80" customFormat="1">
      <c r="A138" s="213"/>
      <c r="B138" s="184">
        <v>126</v>
      </c>
      <c r="C138" s="248"/>
      <c r="D138" s="185"/>
      <c r="E138" s="220"/>
      <c r="F138" s="221"/>
      <c r="G138" s="221"/>
      <c r="H138" s="296"/>
      <c r="I138" s="189"/>
      <c r="J138" s="190"/>
      <c r="K138" s="189"/>
      <c r="L138" s="214" t="str">
        <f t="shared" si="4"/>
        <v/>
      </c>
      <c r="M138" s="215" t="str">
        <f t="shared" si="5"/>
        <v/>
      </c>
      <c r="N138" s="214" t="str">
        <f t="shared" si="6"/>
        <v/>
      </c>
      <c r="O138" s="216">
        <f t="shared" si="7"/>
        <v>0</v>
      </c>
      <c r="P138" s="210"/>
      <c r="Q138" s="386"/>
      <c r="R138" s="181"/>
      <c r="S138" s="208"/>
      <c r="T138" s="387"/>
      <c r="U138" s="181"/>
      <c r="V138" s="210"/>
      <c r="W138" s="189"/>
      <c r="X138" s="210"/>
      <c r="Y138" s="189"/>
      <c r="Z138" s="210"/>
      <c r="AA138" s="386"/>
      <c r="AB138" s="181"/>
      <c r="AC138" s="181"/>
      <c r="AD138" s="181"/>
      <c r="AE138" s="181"/>
      <c r="AF138" s="210"/>
      <c r="AG138" s="192"/>
      <c r="AH138" s="210"/>
      <c r="AI138" s="192"/>
      <c r="AJ138" s="210"/>
      <c r="AK138" s="194"/>
      <c r="AL138" s="210"/>
      <c r="AM138" s="192"/>
      <c r="AN138" s="188"/>
      <c r="AO138" s="210"/>
      <c r="AP138" s="192"/>
      <c r="AQ138" s="188"/>
      <c r="AR138" s="210"/>
      <c r="AS138" s="192"/>
      <c r="AT138" s="188"/>
      <c r="AU138" s="210"/>
      <c r="AV138" s="79"/>
      <c r="AW138" s="79"/>
      <c r="AX138" s="79"/>
      <c r="AY138" s="79"/>
      <c r="AZ138" s="177"/>
      <c r="BA138" s="79"/>
      <c r="BB138" s="79"/>
      <c r="BC138" s="177"/>
      <c r="BD138" s="79"/>
      <c r="BE138" s="79"/>
      <c r="BF138" s="79"/>
      <c r="BG138" s="79"/>
    </row>
    <row r="139" spans="1:59" s="80" customFormat="1">
      <c r="A139" s="213"/>
      <c r="B139" s="184">
        <v>127</v>
      </c>
      <c r="C139" s="248"/>
      <c r="D139" s="185"/>
      <c r="E139" s="220"/>
      <c r="F139" s="221"/>
      <c r="G139" s="221"/>
      <c r="H139" s="296"/>
      <c r="I139" s="189"/>
      <c r="J139" s="190"/>
      <c r="K139" s="189"/>
      <c r="L139" s="214" t="str">
        <f t="shared" si="4"/>
        <v/>
      </c>
      <c r="M139" s="215" t="str">
        <f t="shared" si="5"/>
        <v/>
      </c>
      <c r="N139" s="214" t="str">
        <f t="shared" si="6"/>
        <v/>
      </c>
      <c r="O139" s="216">
        <f t="shared" si="7"/>
        <v>0</v>
      </c>
      <c r="P139" s="210"/>
      <c r="Q139" s="386"/>
      <c r="R139" s="181"/>
      <c r="S139" s="208"/>
      <c r="T139" s="387"/>
      <c r="U139" s="181"/>
      <c r="V139" s="210"/>
      <c r="W139" s="189"/>
      <c r="X139" s="210"/>
      <c r="Y139" s="189"/>
      <c r="Z139" s="210"/>
      <c r="AA139" s="386"/>
      <c r="AB139" s="181"/>
      <c r="AC139" s="181"/>
      <c r="AD139" s="181"/>
      <c r="AE139" s="181"/>
      <c r="AF139" s="210"/>
      <c r="AG139" s="192"/>
      <c r="AH139" s="210"/>
      <c r="AI139" s="192"/>
      <c r="AJ139" s="210"/>
      <c r="AK139" s="194"/>
      <c r="AL139" s="210"/>
      <c r="AM139" s="192"/>
      <c r="AN139" s="188"/>
      <c r="AO139" s="210"/>
      <c r="AP139" s="192"/>
      <c r="AQ139" s="188"/>
      <c r="AR139" s="210"/>
      <c r="AS139" s="192"/>
      <c r="AT139" s="188"/>
      <c r="AU139" s="210"/>
      <c r="AV139" s="79"/>
      <c r="AW139" s="79"/>
      <c r="AX139" s="79"/>
      <c r="AY139" s="79"/>
      <c r="AZ139" s="177"/>
      <c r="BA139" s="79"/>
      <c r="BB139" s="79"/>
      <c r="BC139" s="177"/>
      <c r="BD139" s="79"/>
      <c r="BE139" s="79"/>
      <c r="BF139" s="79"/>
      <c r="BG139" s="79"/>
    </row>
    <row r="140" spans="1:59" s="80" customFormat="1">
      <c r="A140" s="213"/>
      <c r="B140" s="184">
        <v>128</v>
      </c>
      <c r="C140" s="248"/>
      <c r="D140" s="185"/>
      <c r="E140" s="220"/>
      <c r="F140" s="221"/>
      <c r="G140" s="221"/>
      <c r="H140" s="296"/>
      <c r="I140" s="189"/>
      <c r="J140" s="190"/>
      <c r="K140" s="189"/>
      <c r="L140" s="214" t="str">
        <f t="shared" si="4"/>
        <v/>
      </c>
      <c r="M140" s="215" t="str">
        <f t="shared" si="5"/>
        <v/>
      </c>
      <c r="N140" s="214" t="str">
        <f t="shared" si="6"/>
        <v/>
      </c>
      <c r="O140" s="216">
        <f t="shared" si="7"/>
        <v>0</v>
      </c>
      <c r="P140" s="210"/>
      <c r="Q140" s="386"/>
      <c r="R140" s="181"/>
      <c r="S140" s="208"/>
      <c r="T140" s="387"/>
      <c r="U140" s="181"/>
      <c r="V140" s="210"/>
      <c r="W140" s="189"/>
      <c r="X140" s="210"/>
      <c r="Y140" s="189"/>
      <c r="Z140" s="210"/>
      <c r="AA140" s="386"/>
      <c r="AB140" s="181"/>
      <c r="AC140" s="181"/>
      <c r="AD140" s="181"/>
      <c r="AE140" s="181"/>
      <c r="AF140" s="210"/>
      <c r="AG140" s="192"/>
      <c r="AH140" s="210"/>
      <c r="AI140" s="192"/>
      <c r="AJ140" s="210"/>
      <c r="AK140" s="194"/>
      <c r="AL140" s="210"/>
      <c r="AM140" s="192"/>
      <c r="AN140" s="188"/>
      <c r="AO140" s="210"/>
      <c r="AP140" s="192"/>
      <c r="AQ140" s="188"/>
      <c r="AR140" s="210"/>
      <c r="AS140" s="192"/>
      <c r="AT140" s="188"/>
      <c r="AU140" s="210"/>
      <c r="AV140" s="79"/>
      <c r="AW140" s="79"/>
      <c r="AX140" s="79"/>
      <c r="AY140" s="79"/>
      <c r="AZ140" s="177"/>
      <c r="BA140" s="79"/>
      <c r="BB140" s="79"/>
      <c r="BC140" s="177"/>
      <c r="BD140" s="79"/>
      <c r="BE140" s="79"/>
      <c r="BF140" s="79"/>
      <c r="BG140" s="79"/>
    </row>
    <row r="141" spans="1:59" s="80" customFormat="1">
      <c r="A141" s="213"/>
      <c r="B141" s="184">
        <v>129</v>
      </c>
      <c r="C141" s="248"/>
      <c r="D141" s="185"/>
      <c r="E141" s="220"/>
      <c r="F141" s="221"/>
      <c r="G141" s="221"/>
      <c r="H141" s="296"/>
      <c r="I141" s="189"/>
      <c r="J141" s="190"/>
      <c r="K141" s="189"/>
      <c r="L141" s="214" t="str">
        <f t="shared" ref="L141:L204" si="8">IF($F141="","",VLOOKUP($F141,$AX$13:$AY$17,2,TRUE))</f>
        <v/>
      </c>
      <c r="M141" s="215" t="str">
        <f t="shared" ref="M141:M204" si="9">IF($G141="","",INDEX($BB$13:$BB$16,MATCH($G141,$BA$13:$BA$16,-1)))</f>
        <v/>
      </c>
      <c r="N141" s="214" t="str">
        <f t="shared" ref="N141:N204" si="10">IF(OR($F141="",$I141="",$J141=""),"",VLOOKUP($I141&amp;$J141,$BD$13:$BG$18,IF($F141&lt;50,2,IF(AND($K141="該当",$I141="角住戸"),4,3)),FALSE))</f>
        <v/>
      </c>
      <c r="O141" s="216">
        <f t="shared" si="7"/>
        <v>0</v>
      </c>
      <c r="P141" s="210"/>
      <c r="Q141" s="386"/>
      <c r="R141" s="181"/>
      <c r="S141" s="208"/>
      <c r="T141" s="387"/>
      <c r="U141" s="181"/>
      <c r="V141" s="210"/>
      <c r="W141" s="189"/>
      <c r="X141" s="210"/>
      <c r="Y141" s="189"/>
      <c r="Z141" s="210"/>
      <c r="AA141" s="386"/>
      <c r="AB141" s="181"/>
      <c r="AC141" s="181"/>
      <c r="AD141" s="181"/>
      <c r="AE141" s="181"/>
      <c r="AF141" s="210"/>
      <c r="AG141" s="192"/>
      <c r="AH141" s="210"/>
      <c r="AI141" s="192"/>
      <c r="AJ141" s="210"/>
      <c r="AK141" s="194"/>
      <c r="AL141" s="210"/>
      <c r="AM141" s="192"/>
      <c r="AN141" s="188"/>
      <c r="AO141" s="210"/>
      <c r="AP141" s="192"/>
      <c r="AQ141" s="188"/>
      <c r="AR141" s="210"/>
      <c r="AS141" s="192"/>
      <c r="AT141" s="188"/>
      <c r="AU141" s="210"/>
      <c r="AV141" s="79"/>
      <c r="AW141" s="79"/>
      <c r="AX141" s="79"/>
      <c r="AY141" s="79"/>
      <c r="AZ141" s="177"/>
      <c r="BA141" s="79"/>
      <c r="BB141" s="79"/>
      <c r="BC141" s="177"/>
      <c r="BD141" s="79"/>
      <c r="BE141" s="79"/>
      <c r="BF141" s="79"/>
      <c r="BG141" s="79"/>
    </row>
    <row r="142" spans="1:59" s="80" customFormat="1">
      <c r="A142" s="213"/>
      <c r="B142" s="184">
        <v>130</v>
      </c>
      <c r="C142" s="248"/>
      <c r="D142" s="185"/>
      <c r="E142" s="220"/>
      <c r="F142" s="221"/>
      <c r="G142" s="221"/>
      <c r="H142" s="296"/>
      <c r="I142" s="189"/>
      <c r="J142" s="190"/>
      <c r="K142" s="189"/>
      <c r="L142" s="214" t="str">
        <f t="shared" si="8"/>
        <v/>
      </c>
      <c r="M142" s="215" t="str">
        <f t="shared" si="9"/>
        <v/>
      </c>
      <c r="N142" s="214" t="str">
        <f t="shared" si="10"/>
        <v/>
      </c>
      <c r="O142" s="216">
        <f t="shared" si="7"/>
        <v>0</v>
      </c>
      <c r="P142" s="210"/>
      <c r="Q142" s="386"/>
      <c r="R142" s="181"/>
      <c r="S142" s="208"/>
      <c r="T142" s="387"/>
      <c r="U142" s="181"/>
      <c r="V142" s="210"/>
      <c r="W142" s="189"/>
      <c r="X142" s="210"/>
      <c r="Y142" s="189"/>
      <c r="Z142" s="210"/>
      <c r="AA142" s="386"/>
      <c r="AB142" s="181"/>
      <c r="AC142" s="181"/>
      <c r="AD142" s="181"/>
      <c r="AE142" s="181"/>
      <c r="AF142" s="210"/>
      <c r="AG142" s="192"/>
      <c r="AH142" s="210"/>
      <c r="AI142" s="192"/>
      <c r="AJ142" s="210"/>
      <c r="AK142" s="194"/>
      <c r="AL142" s="210"/>
      <c r="AM142" s="192"/>
      <c r="AN142" s="188"/>
      <c r="AO142" s="210"/>
      <c r="AP142" s="192"/>
      <c r="AQ142" s="188"/>
      <c r="AR142" s="210"/>
      <c r="AS142" s="192"/>
      <c r="AT142" s="188"/>
      <c r="AU142" s="210"/>
      <c r="AV142" s="79"/>
      <c r="AW142" s="79"/>
      <c r="AX142" s="79"/>
      <c r="AY142" s="79"/>
      <c r="AZ142" s="177"/>
      <c r="BA142" s="79"/>
      <c r="BB142" s="79"/>
      <c r="BC142" s="177"/>
      <c r="BD142" s="79"/>
      <c r="BE142" s="79"/>
      <c r="BF142" s="79"/>
      <c r="BG142" s="79"/>
    </row>
    <row r="143" spans="1:59" s="80" customFormat="1">
      <c r="A143" s="213"/>
      <c r="B143" s="184">
        <v>131</v>
      </c>
      <c r="C143" s="248"/>
      <c r="D143" s="185"/>
      <c r="E143" s="220"/>
      <c r="F143" s="221"/>
      <c r="G143" s="221"/>
      <c r="H143" s="296"/>
      <c r="I143" s="189"/>
      <c r="J143" s="190"/>
      <c r="K143" s="189"/>
      <c r="L143" s="214" t="str">
        <f t="shared" si="8"/>
        <v/>
      </c>
      <c r="M143" s="215" t="str">
        <f t="shared" si="9"/>
        <v/>
      </c>
      <c r="N143" s="214" t="str">
        <f t="shared" si="10"/>
        <v/>
      </c>
      <c r="O143" s="216">
        <f t="shared" si="7"/>
        <v>0</v>
      </c>
      <c r="P143" s="210"/>
      <c r="Q143" s="386"/>
      <c r="R143" s="181"/>
      <c r="S143" s="208"/>
      <c r="T143" s="387"/>
      <c r="U143" s="181"/>
      <c r="V143" s="210"/>
      <c r="W143" s="189"/>
      <c r="X143" s="210"/>
      <c r="Y143" s="189"/>
      <c r="Z143" s="210"/>
      <c r="AA143" s="386"/>
      <c r="AB143" s="181"/>
      <c r="AC143" s="181"/>
      <c r="AD143" s="181"/>
      <c r="AE143" s="181"/>
      <c r="AF143" s="210"/>
      <c r="AG143" s="192"/>
      <c r="AH143" s="210"/>
      <c r="AI143" s="192"/>
      <c r="AJ143" s="210"/>
      <c r="AK143" s="194"/>
      <c r="AL143" s="210"/>
      <c r="AM143" s="192"/>
      <c r="AN143" s="188"/>
      <c r="AO143" s="210"/>
      <c r="AP143" s="192"/>
      <c r="AQ143" s="188"/>
      <c r="AR143" s="210"/>
      <c r="AS143" s="192"/>
      <c r="AT143" s="188"/>
      <c r="AU143" s="210"/>
      <c r="AV143" s="79"/>
      <c r="AW143" s="79"/>
      <c r="AX143" s="79"/>
      <c r="AY143" s="79"/>
      <c r="AZ143" s="177"/>
      <c r="BA143" s="79"/>
      <c r="BB143" s="79"/>
      <c r="BC143" s="177"/>
      <c r="BD143" s="79"/>
      <c r="BE143" s="79"/>
      <c r="BF143" s="79"/>
      <c r="BG143" s="79"/>
    </row>
    <row r="144" spans="1:59" s="80" customFormat="1">
      <c r="A144" s="213"/>
      <c r="B144" s="184">
        <v>132</v>
      </c>
      <c r="C144" s="248"/>
      <c r="D144" s="185"/>
      <c r="E144" s="220"/>
      <c r="F144" s="221"/>
      <c r="G144" s="221"/>
      <c r="H144" s="296"/>
      <c r="I144" s="189"/>
      <c r="J144" s="190"/>
      <c r="K144" s="189"/>
      <c r="L144" s="214" t="str">
        <f t="shared" si="8"/>
        <v/>
      </c>
      <c r="M144" s="215" t="str">
        <f t="shared" si="9"/>
        <v/>
      </c>
      <c r="N144" s="214" t="str">
        <f t="shared" si="10"/>
        <v/>
      </c>
      <c r="O144" s="216">
        <f t="shared" si="7"/>
        <v>0</v>
      </c>
      <c r="P144" s="210"/>
      <c r="Q144" s="386"/>
      <c r="R144" s="181"/>
      <c r="S144" s="208"/>
      <c r="T144" s="387"/>
      <c r="U144" s="181"/>
      <c r="V144" s="210"/>
      <c r="W144" s="189"/>
      <c r="X144" s="210"/>
      <c r="Y144" s="189"/>
      <c r="Z144" s="210"/>
      <c r="AA144" s="386"/>
      <c r="AB144" s="181"/>
      <c r="AC144" s="181"/>
      <c r="AD144" s="181"/>
      <c r="AE144" s="181"/>
      <c r="AF144" s="210"/>
      <c r="AG144" s="192"/>
      <c r="AH144" s="210"/>
      <c r="AI144" s="192"/>
      <c r="AJ144" s="210"/>
      <c r="AK144" s="194"/>
      <c r="AL144" s="210"/>
      <c r="AM144" s="192"/>
      <c r="AN144" s="188"/>
      <c r="AO144" s="210"/>
      <c r="AP144" s="192"/>
      <c r="AQ144" s="188"/>
      <c r="AR144" s="210"/>
      <c r="AS144" s="192"/>
      <c r="AT144" s="188"/>
      <c r="AU144" s="210"/>
      <c r="AV144" s="79"/>
      <c r="AW144" s="79"/>
      <c r="AX144" s="79"/>
      <c r="AY144" s="79"/>
      <c r="AZ144" s="177"/>
      <c r="BA144" s="79"/>
      <c r="BB144" s="79"/>
      <c r="BC144" s="177"/>
      <c r="BD144" s="79"/>
      <c r="BE144" s="79"/>
      <c r="BF144" s="79"/>
      <c r="BG144" s="79"/>
    </row>
    <row r="145" spans="1:59" s="80" customFormat="1">
      <c r="A145" s="213"/>
      <c r="B145" s="184">
        <v>133</v>
      </c>
      <c r="C145" s="248"/>
      <c r="D145" s="185"/>
      <c r="E145" s="220"/>
      <c r="F145" s="221"/>
      <c r="G145" s="221"/>
      <c r="H145" s="296"/>
      <c r="I145" s="189"/>
      <c r="J145" s="190"/>
      <c r="K145" s="189"/>
      <c r="L145" s="214" t="str">
        <f t="shared" si="8"/>
        <v/>
      </c>
      <c r="M145" s="215" t="str">
        <f t="shared" si="9"/>
        <v/>
      </c>
      <c r="N145" s="214" t="str">
        <f t="shared" si="10"/>
        <v/>
      </c>
      <c r="O145" s="216">
        <f t="shared" si="7"/>
        <v>0</v>
      </c>
      <c r="P145" s="210"/>
      <c r="Q145" s="386"/>
      <c r="R145" s="181"/>
      <c r="S145" s="208"/>
      <c r="T145" s="387"/>
      <c r="U145" s="181"/>
      <c r="V145" s="210"/>
      <c r="W145" s="189"/>
      <c r="X145" s="210"/>
      <c r="Y145" s="189"/>
      <c r="Z145" s="210"/>
      <c r="AA145" s="386"/>
      <c r="AB145" s="181"/>
      <c r="AC145" s="181"/>
      <c r="AD145" s="181"/>
      <c r="AE145" s="181"/>
      <c r="AF145" s="210"/>
      <c r="AG145" s="192"/>
      <c r="AH145" s="210"/>
      <c r="AI145" s="192"/>
      <c r="AJ145" s="210"/>
      <c r="AK145" s="194"/>
      <c r="AL145" s="210"/>
      <c r="AM145" s="192"/>
      <c r="AN145" s="188"/>
      <c r="AO145" s="210"/>
      <c r="AP145" s="192"/>
      <c r="AQ145" s="188"/>
      <c r="AR145" s="210"/>
      <c r="AS145" s="192"/>
      <c r="AT145" s="188"/>
      <c r="AU145" s="210"/>
      <c r="AV145" s="79"/>
      <c r="AW145" s="79"/>
      <c r="AX145" s="79"/>
      <c r="AY145" s="79"/>
      <c r="AZ145" s="177"/>
      <c r="BA145" s="79"/>
      <c r="BB145" s="79"/>
      <c r="BC145" s="177"/>
      <c r="BD145" s="79"/>
      <c r="BE145" s="79"/>
      <c r="BF145" s="79"/>
      <c r="BG145" s="79"/>
    </row>
    <row r="146" spans="1:59" s="80" customFormat="1">
      <c r="A146" s="213"/>
      <c r="B146" s="184">
        <v>134</v>
      </c>
      <c r="C146" s="248"/>
      <c r="D146" s="185"/>
      <c r="E146" s="220"/>
      <c r="F146" s="221"/>
      <c r="G146" s="221"/>
      <c r="H146" s="296"/>
      <c r="I146" s="189"/>
      <c r="J146" s="190"/>
      <c r="K146" s="189"/>
      <c r="L146" s="214" t="str">
        <f t="shared" si="8"/>
        <v/>
      </c>
      <c r="M146" s="215" t="str">
        <f t="shared" si="9"/>
        <v/>
      </c>
      <c r="N146" s="214" t="str">
        <f t="shared" si="10"/>
        <v/>
      </c>
      <c r="O146" s="216">
        <f t="shared" ref="O146:O209" si="11">IF(OR(L146="",M146="",N146=""),0,(700000*L146*M146*N146))</f>
        <v>0</v>
      </c>
      <c r="P146" s="210"/>
      <c r="Q146" s="386"/>
      <c r="R146" s="181"/>
      <c r="S146" s="208"/>
      <c r="T146" s="387"/>
      <c r="U146" s="181"/>
      <c r="V146" s="210"/>
      <c r="W146" s="189"/>
      <c r="X146" s="210"/>
      <c r="Y146" s="189"/>
      <c r="Z146" s="210"/>
      <c r="AA146" s="386"/>
      <c r="AB146" s="181"/>
      <c r="AC146" s="181"/>
      <c r="AD146" s="181"/>
      <c r="AE146" s="181"/>
      <c r="AF146" s="210"/>
      <c r="AG146" s="192"/>
      <c r="AH146" s="210"/>
      <c r="AI146" s="192"/>
      <c r="AJ146" s="210"/>
      <c r="AK146" s="194"/>
      <c r="AL146" s="210"/>
      <c r="AM146" s="192"/>
      <c r="AN146" s="188"/>
      <c r="AO146" s="210"/>
      <c r="AP146" s="192"/>
      <c r="AQ146" s="188"/>
      <c r="AR146" s="210"/>
      <c r="AS146" s="192"/>
      <c r="AT146" s="188"/>
      <c r="AU146" s="210"/>
      <c r="AV146" s="79"/>
      <c r="AW146" s="79"/>
      <c r="AX146" s="79"/>
      <c r="AY146" s="79"/>
      <c r="AZ146" s="177"/>
      <c r="BA146" s="79"/>
      <c r="BB146" s="79"/>
      <c r="BC146" s="177"/>
      <c r="BD146" s="79"/>
      <c r="BE146" s="79"/>
      <c r="BF146" s="79"/>
      <c r="BG146" s="79"/>
    </row>
    <row r="147" spans="1:59" s="80" customFormat="1">
      <c r="A147" s="213"/>
      <c r="B147" s="184">
        <v>135</v>
      </c>
      <c r="C147" s="248"/>
      <c r="D147" s="185"/>
      <c r="E147" s="220"/>
      <c r="F147" s="221"/>
      <c r="G147" s="221"/>
      <c r="H147" s="296"/>
      <c r="I147" s="189"/>
      <c r="J147" s="190"/>
      <c r="K147" s="189"/>
      <c r="L147" s="214" t="str">
        <f t="shared" si="8"/>
        <v/>
      </c>
      <c r="M147" s="215" t="str">
        <f t="shared" si="9"/>
        <v/>
      </c>
      <c r="N147" s="214" t="str">
        <f t="shared" si="10"/>
        <v/>
      </c>
      <c r="O147" s="216">
        <f t="shared" si="11"/>
        <v>0</v>
      </c>
      <c r="P147" s="210"/>
      <c r="Q147" s="386"/>
      <c r="R147" s="181"/>
      <c r="S147" s="208"/>
      <c r="T147" s="387"/>
      <c r="U147" s="181"/>
      <c r="V147" s="210"/>
      <c r="W147" s="189"/>
      <c r="X147" s="210"/>
      <c r="Y147" s="189"/>
      <c r="Z147" s="210"/>
      <c r="AA147" s="386"/>
      <c r="AB147" s="181"/>
      <c r="AC147" s="181"/>
      <c r="AD147" s="181"/>
      <c r="AE147" s="181"/>
      <c r="AF147" s="210"/>
      <c r="AG147" s="192"/>
      <c r="AH147" s="210"/>
      <c r="AI147" s="192"/>
      <c r="AJ147" s="210"/>
      <c r="AK147" s="194"/>
      <c r="AL147" s="210"/>
      <c r="AM147" s="192"/>
      <c r="AN147" s="188"/>
      <c r="AO147" s="210"/>
      <c r="AP147" s="192"/>
      <c r="AQ147" s="188"/>
      <c r="AR147" s="210"/>
      <c r="AS147" s="192"/>
      <c r="AT147" s="188"/>
      <c r="AU147" s="210"/>
      <c r="AV147" s="79"/>
      <c r="AW147" s="79"/>
      <c r="AX147" s="79"/>
      <c r="AY147" s="79"/>
      <c r="AZ147" s="177"/>
      <c r="BA147" s="79"/>
      <c r="BB147" s="79"/>
      <c r="BC147" s="177"/>
      <c r="BD147" s="79"/>
      <c r="BE147" s="79"/>
      <c r="BF147" s="79"/>
      <c r="BG147" s="79"/>
    </row>
    <row r="148" spans="1:59" s="80" customFormat="1">
      <c r="A148" s="213"/>
      <c r="B148" s="184">
        <v>136</v>
      </c>
      <c r="C148" s="248"/>
      <c r="D148" s="185"/>
      <c r="E148" s="220"/>
      <c r="F148" s="221"/>
      <c r="G148" s="221"/>
      <c r="H148" s="296"/>
      <c r="I148" s="189"/>
      <c r="J148" s="190"/>
      <c r="K148" s="189"/>
      <c r="L148" s="214" t="str">
        <f t="shared" si="8"/>
        <v/>
      </c>
      <c r="M148" s="215" t="str">
        <f t="shared" si="9"/>
        <v/>
      </c>
      <c r="N148" s="214" t="str">
        <f t="shared" si="10"/>
        <v/>
      </c>
      <c r="O148" s="216">
        <f t="shared" si="11"/>
        <v>0</v>
      </c>
      <c r="P148" s="210"/>
      <c r="Q148" s="386"/>
      <c r="R148" s="181"/>
      <c r="S148" s="208"/>
      <c r="T148" s="387"/>
      <c r="U148" s="181"/>
      <c r="V148" s="210"/>
      <c r="W148" s="189"/>
      <c r="X148" s="210"/>
      <c r="Y148" s="189"/>
      <c r="Z148" s="210"/>
      <c r="AA148" s="386"/>
      <c r="AB148" s="181"/>
      <c r="AC148" s="181"/>
      <c r="AD148" s="181"/>
      <c r="AE148" s="181"/>
      <c r="AF148" s="210"/>
      <c r="AG148" s="192"/>
      <c r="AH148" s="210"/>
      <c r="AI148" s="192"/>
      <c r="AJ148" s="210"/>
      <c r="AK148" s="194"/>
      <c r="AL148" s="210"/>
      <c r="AM148" s="192"/>
      <c r="AN148" s="188"/>
      <c r="AO148" s="210"/>
      <c r="AP148" s="192"/>
      <c r="AQ148" s="188"/>
      <c r="AR148" s="210"/>
      <c r="AS148" s="192"/>
      <c r="AT148" s="188"/>
      <c r="AU148" s="210"/>
      <c r="AV148" s="79"/>
      <c r="AW148" s="79"/>
      <c r="AX148" s="79"/>
      <c r="AY148" s="79"/>
      <c r="AZ148" s="177"/>
      <c r="BA148" s="79"/>
      <c r="BB148" s="79"/>
      <c r="BC148" s="177"/>
      <c r="BD148" s="79"/>
      <c r="BE148" s="79"/>
      <c r="BF148" s="79"/>
      <c r="BG148" s="79"/>
    </row>
    <row r="149" spans="1:59" s="80" customFormat="1">
      <c r="A149" s="213"/>
      <c r="B149" s="184">
        <v>137</v>
      </c>
      <c r="C149" s="248"/>
      <c r="D149" s="185"/>
      <c r="E149" s="220"/>
      <c r="F149" s="221"/>
      <c r="G149" s="221"/>
      <c r="H149" s="296"/>
      <c r="I149" s="189"/>
      <c r="J149" s="190"/>
      <c r="K149" s="189"/>
      <c r="L149" s="214" t="str">
        <f t="shared" si="8"/>
        <v/>
      </c>
      <c r="M149" s="215" t="str">
        <f t="shared" si="9"/>
        <v/>
      </c>
      <c r="N149" s="214" t="str">
        <f t="shared" si="10"/>
        <v/>
      </c>
      <c r="O149" s="216">
        <f t="shared" si="11"/>
        <v>0</v>
      </c>
      <c r="P149" s="210"/>
      <c r="Q149" s="386"/>
      <c r="R149" s="181"/>
      <c r="S149" s="208"/>
      <c r="T149" s="387"/>
      <c r="U149" s="181"/>
      <c r="V149" s="210"/>
      <c r="W149" s="189"/>
      <c r="X149" s="210"/>
      <c r="Y149" s="189"/>
      <c r="Z149" s="210"/>
      <c r="AA149" s="386"/>
      <c r="AB149" s="181"/>
      <c r="AC149" s="181"/>
      <c r="AD149" s="181"/>
      <c r="AE149" s="181"/>
      <c r="AF149" s="210"/>
      <c r="AG149" s="192"/>
      <c r="AH149" s="210"/>
      <c r="AI149" s="192"/>
      <c r="AJ149" s="210"/>
      <c r="AK149" s="194"/>
      <c r="AL149" s="210"/>
      <c r="AM149" s="192"/>
      <c r="AN149" s="188"/>
      <c r="AO149" s="210"/>
      <c r="AP149" s="192"/>
      <c r="AQ149" s="188"/>
      <c r="AR149" s="210"/>
      <c r="AS149" s="192"/>
      <c r="AT149" s="188"/>
      <c r="AU149" s="210"/>
      <c r="AV149" s="79"/>
      <c r="AW149" s="79"/>
      <c r="AX149" s="79"/>
      <c r="AY149" s="79"/>
      <c r="AZ149" s="177"/>
      <c r="BA149" s="79"/>
      <c r="BB149" s="79"/>
      <c r="BC149" s="177"/>
      <c r="BD149" s="79"/>
      <c r="BE149" s="79"/>
      <c r="BF149" s="79"/>
      <c r="BG149" s="79"/>
    </row>
    <row r="150" spans="1:59" s="80" customFormat="1">
      <c r="A150" s="213"/>
      <c r="B150" s="184">
        <v>138</v>
      </c>
      <c r="C150" s="248"/>
      <c r="D150" s="185"/>
      <c r="E150" s="220"/>
      <c r="F150" s="221"/>
      <c r="G150" s="221"/>
      <c r="H150" s="296"/>
      <c r="I150" s="189"/>
      <c r="J150" s="190"/>
      <c r="K150" s="189"/>
      <c r="L150" s="214" t="str">
        <f t="shared" si="8"/>
        <v/>
      </c>
      <c r="M150" s="215" t="str">
        <f t="shared" si="9"/>
        <v/>
      </c>
      <c r="N150" s="214" t="str">
        <f t="shared" si="10"/>
        <v/>
      </c>
      <c r="O150" s="216">
        <f t="shared" si="11"/>
        <v>0</v>
      </c>
      <c r="P150" s="210"/>
      <c r="Q150" s="386"/>
      <c r="R150" s="181"/>
      <c r="S150" s="208"/>
      <c r="T150" s="387"/>
      <c r="U150" s="181"/>
      <c r="V150" s="210"/>
      <c r="W150" s="189"/>
      <c r="X150" s="210"/>
      <c r="Y150" s="189"/>
      <c r="Z150" s="210"/>
      <c r="AA150" s="386"/>
      <c r="AB150" s="181"/>
      <c r="AC150" s="181"/>
      <c r="AD150" s="181"/>
      <c r="AE150" s="181"/>
      <c r="AF150" s="210"/>
      <c r="AG150" s="192"/>
      <c r="AH150" s="210"/>
      <c r="AI150" s="192"/>
      <c r="AJ150" s="210"/>
      <c r="AK150" s="194"/>
      <c r="AL150" s="210"/>
      <c r="AM150" s="192"/>
      <c r="AN150" s="188"/>
      <c r="AO150" s="210"/>
      <c r="AP150" s="192"/>
      <c r="AQ150" s="188"/>
      <c r="AR150" s="210"/>
      <c r="AS150" s="192"/>
      <c r="AT150" s="188"/>
      <c r="AU150" s="210"/>
      <c r="AV150" s="79"/>
      <c r="AW150" s="79"/>
      <c r="AX150" s="79"/>
      <c r="AY150" s="79"/>
      <c r="AZ150" s="177"/>
      <c r="BA150" s="79"/>
      <c r="BB150" s="79"/>
      <c r="BC150" s="177"/>
      <c r="BD150" s="79"/>
      <c r="BE150" s="79"/>
      <c r="BF150" s="79"/>
      <c r="BG150" s="79"/>
    </row>
    <row r="151" spans="1:59" s="80" customFormat="1">
      <c r="A151" s="213"/>
      <c r="B151" s="184">
        <v>139</v>
      </c>
      <c r="C151" s="248"/>
      <c r="D151" s="185"/>
      <c r="E151" s="220"/>
      <c r="F151" s="221"/>
      <c r="G151" s="221"/>
      <c r="H151" s="296"/>
      <c r="I151" s="189"/>
      <c r="J151" s="190"/>
      <c r="K151" s="189"/>
      <c r="L151" s="214" t="str">
        <f t="shared" si="8"/>
        <v/>
      </c>
      <c r="M151" s="215" t="str">
        <f t="shared" si="9"/>
        <v/>
      </c>
      <c r="N151" s="214" t="str">
        <f t="shared" si="10"/>
        <v/>
      </c>
      <c r="O151" s="216">
        <f t="shared" si="11"/>
        <v>0</v>
      </c>
      <c r="P151" s="210"/>
      <c r="Q151" s="386"/>
      <c r="R151" s="181"/>
      <c r="S151" s="208"/>
      <c r="T151" s="387"/>
      <c r="U151" s="181"/>
      <c r="V151" s="210"/>
      <c r="W151" s="189"/>
      <c r="X151" s="210"/>
      <c r="Y151" s="189"/>
      <c r="Z151" s="210"/>
      <c r="AA151" s="386"/>
      <c r="AB151" s="181"/>
      <c r="AC151" s="181"/>
      <c r="AD151" s="181"/>
      <c r="AE151" s="181"/>
      <c r="AF151" s="210"/>
      <c r="AG151" s="192"/>
      <c r="AH151" s="210"/>
      <c r="AI151" s="192"/>
      <c r="AJ151" s="210"/>
      <c r="AK151" s="194"/>
      <c r="AL151" s="210"/>
      <c r="AM151" s="192"/>
      <c r="AN151" s="188"/>
      <c r="AO151" s="210"/>
      <c r="AP151" s="192"/>
      <c r="AQ151" s="188"/>
      <c r="AR151" s="210"/>
      <c r="AS151" s="192"/>
      <c r="AT151" s="188"/>
      <c r="AU151" s="210"/>
      <c r="AV151" s="79"/>
      <c r="AW151" s="79"/>
      <c r="AX151" s="79"/>
      <c r="AY151" s="79"/>
      <c r="AZ151" s="177"/>
      <c r="BA151" s="79"/>
      <c r="BB151" s="79"/>
      <c r="BC151" s="177"/>
      <c r="BD151" s="79"/>
      <c r="BE151" s="79"/>
      <c r="BF151" s="79"/>
      <c r="BG151" s="79"/>
    </row>
    <row r="152" spans="1:59" s="80" customFormat="1">
      <c r="A152" s="213"/>
      <c r="B152" s="184">
        <v>140</v>
      </c>
      <c r="C152" s="248"/>
      <c r="D152" s="185"/>
      <c r="E152" s="220"/>
      <c r="F152" s="221"/>
      <c r="G152" s="221"/>
      <c r="H152" s="296"/>
      <c r="I152" s="189"/>
      <c r="J152" s="190"/>
      <c r="K152" s="189"/>
      <c r="L152" s="214" t="str">
        <f t="shared" si="8"/>
        <v/>
      </c>
      <c r="M152" s="215" t="str">
        <f t="shared" si="9"/>
        <v/>
      </c>
      <c r="N152" s="214" t="str">
        <f t="shared" si="10"/>
        <v/>
      </c>
      <c r="O152" s="216">
        <f t="shared" si="11"/>
        <v>0</v>
      </c>
      <c r="P152" s="210"/>
      <c r="Q152" s="386"/>
      <c r="R152" s="181"/>
      <c r="S152" s="208"/>
      <c r="T152" s="387"/>
      <c r="U152" s="181"/>
      <c r="V152" s="210"/>
      <c r="W152" s="189"/>
      <c r="X152" s="210"/>
      <c r="Y152" s="189"/>
      <c r="Z152" s="210"/>
      <c r="AA152" s="386"/>
      <c r="AB152" s="181"/>
      <c r="AC152" s="181"/>
      <c r="AD152" s="181"/>
      <c r="AE152" s="181"/>
      <c r="AF152" s="210"/>
      <c r="AG152" s="192"/>
      <c r="AH152" s="210"/>
      <c r="AI152" s="192"/>
      <c r="AJ152" s="210"/>
      <c r="AK152" s="194"/>
      <c r="AL152" s="210"/>
      <c r="AM152" s="192"/>
      <c r="AN152" s="188"/>
      <c r="AO152" s="210"/>
      <c r="AP152" s="192"/>
      <c r="AQ152" s="188"/>
      <c r="AR152" s="210"/>
      <c r="AS152" s="192"/>
      <c r="AT152" s="188"/>
      <c r="AU152" s="210"/>
      <c r="AV152" s="79"/>
      <c r="AW152" s="79"/>
      <c r="AX152" s="79"/>
      <c r="AY152" s="79"/>
      <c r="AZ152" s="177"/>
      <c r="BA152" s="79"/>
      <c r="BB152" s="79"/>
      <c r="BC152" s="177"/>
      <c r="BD152" s="79"/>
      <c r="BE152" s="79"/>
      <c r="BF152" s="79"/>
      <c r="BG152" s="79"/>
    </row>
    <row r="153" spans="1:59" s="80" customFormat="1">
      <c r="A153" s="213"/>
      <c r="B153" s="184">
        <v>141</v>
      </c>
      <c r="C153" s="248"/>
      <c r="D153" s="185"/>
      <c r="E153" s="220"/>
      <c r="F153" s="221"/>
      <c r="G153" s="221"/>
      <c r="H153" s="296"/>
      <c r="I153" s="189"/>
      <c r="J153" s="190"/>
      <c r="K153" s="189"/>
      <c r="L153" s="214" t="str">
        <f t="shared" si="8"/>
        <v/>
      </c>
      <c r="M153" s="215" t="str">
        <f t="shared" si="9"/>
        <v/>
      </c>
      <c r="N153" s="214" t="str">
        <f t="shared" si="10"/>
        <v/>
      </c>
      <c r="O153" s="216">
        <f t="shared" si="11"/>
        <v>0</v>
      </c>
      <c r="P153" s="210"/>
      <c r="Q153" s="386"/>
      <c r="R153" s="181"/>
      <c r="S153" s="208"/>
      <c r="T153" s="387"/>
      <c r="U153" s="181"/>
      <c r="V153" s="210"/>
      <c r="W153" s="189"/>
      <c r="X153" s="210"/>
      <c r="Y153" s="189"/>
      <c r="Z153" s="210"/>
      <c r="AA153" s="386"/>
      <c r="AB153" s="181"/>
      <c r="AC153" s="181"/>
      <c r="AD153" s="181"/>
      <c r="AE153" s="181"/>
      <c r="AF153" s="210"/>
      <c r="AG153" s="192"/>
      <c r="AH153" s="210"/>
      <c r="AI153" s="192"/>
      <c r="AJ153" s="210"/>
      <c r="AK153" s="194"/>
      <c r="AL153" s="210"/>
      <c r="AM153" s="192"/>
      <c r="AN153" s="188"/>
      <c r="AO153" s="210"/>
      <c r="AP153" s="192"/>
      <c r="AQ153" s="188"/>
      <c r="AR153" s="210"/>
      <c r="AS153" s="192"/>
      <c r="AT153" s="188"/>
      <c r="AU153" s="210"/>
      <c r="AV153" s="79"/>
      <c r="AW153" s="79"/>
      <c r="AX153" s="79"/>
      <c r="AY153" s="79"/>
      <c r="AZ153" s="177"/>
      <c r="BA153" s="79"/>
      <c r="BB153" s="79"/>
      <c r="BC153" s="177"/>
      <c r="BD153" s="79"/>
      <c r="BE153" s="79"/>
      <c r="BF153" s="79"/>
      <c r="BG153" s="79"/>
    </row>
    <row r="154" spans="1:59" s="80" customFormat="1">
      <c r="A154" s="213"/>
      <c r="B154" s="184">
        <v>142</v>
      </c>
      <c r="C154" s="248"/>
      <c r="D154" s="185"/>
      <c r="E154" s="220"/>
      <c r="F154" s="221"/>
      <c r="G154" s="221"/>
      <c r="H154" s="296"/>
      <c r="I154" s="189"/>
      <c r="J154" s="190"/>
      <c r="K154" s="189"/>
      <c r="L154" s="214" t="str">
        <f t="shared" si="8"/>
        <v/>
      </c>
      <c r="M154" s="215" t="str">
        <f t="shared" si="9"/>
        <v/>
      </c>
      <c r="N154" s="214" t="str">
        <f t="shared" si="10"/>
        <v/>
      </c>
      <c r="O154" s="216">
        <f t="shared" si="11"/>
        <v>0</v>
      </c>
      <c r="P154" s="210"/>
      <c r="Q154" s="386"/>
      <c r="R154" s="181"/>
      <c r="S154" s="208"/>
      <c r="T154" s="387"/>
      <c r="U154" s="181"/>
      <c r="V154" s="210"/>
      <c r="W154" s="189"/>
      <c r="X154" s="210"/>
      <c r="Y154" s="189"/>
      <c r="Z154" s="210"/>
      <c r="AA154" s="386"/>
      <c r="AB154" s="181"/>
      <c r="AC154" s="181"/>
      <c r="AD154" s="181"/>
      <c r="AE154" s="181"/>
      <c r="AF154" s="210"/>
      <c r="AG154" s="192"/>
      <c r="AH154" s="210"/>
      <c r="AI154" s="192"/>
      <c r="AJ154" s="210"/>
      <c r="AK154" s="194"/>
      <c r="AL154" s="210"/>
      <c r="AM154" s="192"/>
      <c r="AN154" s="188"/>
      <c r="AO154" s="210"/>
      <c r="AP154" s="192"/>
      <c r="AQ154" s="188"/>
      <c r="AR154" s="210"/>
      <c r="AS154" s="192"/>
      <c r="AT154" s="188"/>
      <c r="AU154" s="210"/>
      <c r="AV154" s="79"/>
      <c r="AW154" s="79"/>
      <c r="AX154" s="79"/>
      <c r="AY154" s="79"/>
      <c r="AZ154" s="177"/>
      <c r="BA154" s="79"/>
      <c r="BB154" s="79"/>
      <c r="BC154" s="177"/>
      <c r="BD154" s="79"/>
      <c r="BE154" s="79"/>
      <c r="BF154" s="79"/>
      <c r="BG154" s="79"/>
    </row>
    <row r="155" spans="1:59" s="80" customFormat="1">
      <c r="A155" s="213"/>
      <c r="B155" s="184">
        <v>143</v>
      </c>
      <c r="C155" s="248"/>
      <c r="D155" s="185"/>
      <c r="E155" s="220"/>
      <c r="F155" s="221"/>
      <c r="G155" s="221"/>
      <c r="H155" s="296"/>
      <c r="I155" s="189"/>
      <c r="J155" s="190"/>
      <c r="K155" s="189"/>
      <c r="L155" s="214" t="str">
        <f t="shared" si="8"/>
        <v/>
      </c>
      <c r="M155" s="215" t="str">
        <f t="shared" si="9"/>
        <v/>
      </c>
      <c r="N155" s="214" t="str">
        <f t="shared" si="10"/>
        <v/>
      </c>
      <c r="O155" s="216">
        <f t="shared" si="11"/>
        <v>0</v>
      </c>
      <c r="P155" s="210"/>
      <c r="Q155" s="386"/>
      <c r="R155" s="181"/>
      <c r="S155" s="208"/>
      <c r="T155" s="387"/>
      <c r="U155" s="181"/>
      <c r="V155" s="210"/>
      <c r="W155" s="189"/>
      <c r="X155" s="210"/>
      <c r="Y155" s="189"/>
      <c r="Z155" s="210"/>
      <c r="AA155" s="386"/>
      <c r="AB155" s="181"/>
      <c r="AC155" s="181"/>
      <c r="AD155" s="181"/>
      <c r="AE155" s="181"/>
      <c r="AF155" s="210"/>
      <c r="AG155" s="192"/>
      <c r="AH155" s="210"/>
      <c r="AI155" s="192"/>
      <c r="AJ155" s="210"/>
      <c r="AK155" s="194"/>
      <c r="AL155" s="210"/>
      <c r="AM155" s="192"/>
      <c r="AN155" s="188"/>
      <c r="AO155" s="210"/>
      <c r="AP155" s="192"/>
      <c r="AQ155" s="188"/>
      <c r="AR155" s="210"/>
      <c r="AS155" s="192"/>
      <c r="AT155" s="188"/>
      <c r="AU155" s="210"/>
      <c r="AV155" s="79"/>
      <c r="AW155" s="79"/>
      <c r="AX155" s="79"/>
      <c r="AY155" s="79"/>
      <c r="AZ155" s="177"/>
      <c r="BA155" s="79"/>
      <c r="BB155" s="79"/>
      <c r="BC155" s="177"/>
      <c r="BD155" s="79"/>
      <c r="BE155" s="79"/>
      <c r="BF155" s="79"/>
      <c r="BG155" s="79"/>
    </row>
    <row r="156" spans="1:59" s="80" customFormat="1">
      <c r="A156" s="213"/>
      <c r="B156" s="184">
        <v>144</v>
      </c>
      <c r="C156" s="248"/>
      <c r="D156" s="185"/>
      <c r="E156" s="220"/>
      <c r="F156" s="221"/>
      <c r="G156" s="221"/>
      <c r="H156" s="296"/>
      <c r="I156" s="189"/>
      <c r="J156" s="190"/>
      <c r="K156" s="189"/>
      <c r="L156" s="214" t="str">
        <f t="shared" si="8"/>
        <v/>
      </c>
      <c r="M156" s="215" t="str">
        <f t="shared" si="9"/>
        <v/>
      </c>
      <c r="N156" s="214" t="str">
        <f t="shared" si="10"/>
        <v/>
      </c>
      <c r="O156" s="216">
        <f t="shared" si="11"/>
        <v>0</v>
      </c>
      <c r="P156" s="210"/>
      <c r="Q156" s="386"/>
      <c r="R156" s="181"/>
      <c r="S156" s="208"/>
      <c r="T156" s="387"/>
      <c r="U156" s="181"/>
      <c r="V156" s="210"/>
      <c r="W156" s="189"/>
      <c r="X156" s="210"/>
      <c r="Y156" s="189"/>
      <c r="Z156" s="210"/>
      <c r="AA156" s="386"/>
      <c r="AB156" s="181"/>
      <c r="AC156" s="181"/>
      <c r="AD156" s="181"/>
      <c r="AE156" s="181"/>
      <c r="AF156" s="210"/>
      <c r="AG156" s="192"/>
      <c r="AH156" s="210"/>
      <c r="AI156" s="192"/>
      <c r="AJ156" s="210"/>
      <c r="AK156" s="194"/>
      <c r="AL156" s="210"/>
      <c r="AM156" s="192"/>
      <c r="AN156" s="188"/>
      <c r="AO156" s="210"/>
      <c r="AP156" s="192"/>
      <c r="AQ156" s="188"/>
      <c r="AR156" s="210"/>
      <c r="AS156" s="192"/>
      <c r="AT156" s="188"/>
      <c r="AU156" s="210"/>
      <c r="AV156" s="79"/>
      <c r="AW156" s="79"/>
      <c r="AX156" s="79"/>
      <c r="AY156" s="79"/>
      <c r="AZ156" s="177"/>
      <c r="BA156" s="79"/>
      <c r="BB156" s="79"/>
      <c r="BC156" s="177"/>
      <c r="BD156" s="79"/>
      <c r="BE156" s="79"/>
      <c r="BF156" s="79"/>
      <c r="BG156" s="79"/>
    </row>
    <row r="157" spans="1:59" s="80" customFormat="1">
      <c r="A157" s="213"/>
      <c r="B157" s="184">
        <v>145</v>
      </c>
      <c r="C157" s="248"/>
      <c r="D157" s="185"/>
      <c r="E157" s="220"/>
      <c r="F157" s="221"/>
      <c r="G157" s="221"/>
      <c r="H157" s="296"/>
      <c r="I157" s="189"/>
      <c r="J157" s="190"/>
      <c r="K157" s="189"/>
      <c r="L157" s="214" t="str">
        <f t="shared" si="8"/>
        <v/>
      </c>
      <c r="M157" s="215" t="str">
        <f t="shared" si="9"/>
        <v/>
      </c>
      <c r="N157" s="214" t="str">
        <f t="shared" si="10"/>
        <v/>
      </c>
      <c r="O157" s="216">
        <f t="shared" si="11"/>
        <v>0</v>
      </c>
      <c r="P157" s="210"/>
      <c r="Q157" s="386"/>
      <c r="R157" s="181"/>
      <c r="S157" s="208"/>
      <c r="T157" s="387"/>
      <c r="U157" s="181"/>
      <c r="V157" s="210"/>
      <c r="W157" s="189"/>
      <c r="X157" s="210"/>
      <c r="Y157" s="189"/>
      <c r="Z157" s="210"/>
      <c r="AA157" s="386"/>
      <c r="AB157" s="181"/>
      <c r="AC157" s="181"/>
      <c r="AD157" s="181"/>
      <c r="AE157" s="181"/>
      <c r="AF157" s="210"/>
      <c r="AG157" s="192"/>
      <c r="AH157" s="210"/>
      <c r="AI157" s="192"/>
      <c r="AJ157" s="210"/>
      <c r="AK157" s="194"/>
      <c r="AL157" s="210"/>
      <c r="AM157" s="192"/>
      <c r="AN157" s="188"/>
      <c r="AO157" s="210"/>
      <c r="AP157" s="192"/>
      <c r="AQ157" s="188"/>
      <c r="AR157" s="210"/>
      <c r="AS157" s="192"/>
      <c r="AT157" s="188"/>
      <c r="AU157" s="210"/>
      <c r="AV157" s="79"/>
      <c r="AW157" s="79"/>
      <c r="AX157" s="79"/>
      <c r="AY157" s="79"/>
      <c r="AZ157" s="177"/>
      <c r="BA157" s="79"/>
      <c r="BB157" s="79"/>
      <c r="BC157" s="177"/>
      <c r="BD157" s="79"/>
      <c r="BE157" s="79"/>
      <c r="BF157" s="79"/>
      <c r="BG157" s="79"/>
    </row>
    <row r="158" spans="1:59" s="80" customFormat="1">
      <c r="A158" s="213"/>
      <c r="B158" s="184">
        <v>146</v>
      </c>
      <c r="C158" s="248"/>
      <c r="D158" s="185"/>
      <c r="E158" s="220"/>
      <c r="F158" s="221"/>
      <c r="G158" s="221"/>
      <c r="H158" s="296"/>
      <c r="I158" s="189"/>
      <c r="J158" s="190"/>
      <c r="K158" s="189"/>
      <c r="L158" s="214" t="str">
        <f t="shared" si="8"/>
        <v/>
      </c>
      <c r="M158" s="215" t="str">
        <f t="shared" si="9"/>
        <v/>
      </c>
      <c r="N158" s="214" t="str">
        <f t="shared" si="10"/>
        <v/>
      </c>
      <c r="O158" s="216">
        <f t="shared" si="11"/>
        <v>0</v>
      </c>
      <c r="P158" s="210"/>
      <c r="Q158" s="386"/>
      <c r="R158" s="181"/>
      <c r="S158" s="208"/>
      <c r="T158" s="387"/>
      <c r="U158" s="181"/>
      <c r="V158" s="210"/>
      <c r="W158" s="189"/>
      <c r="X158" s="210"/>
      <c r="Y158" s="189"/>
      <c r="Z158" s="210"/>
      <c r="AA158" s="386"/>
      <c r="AB158" s="181"/>
      <c r="AC158" s="181"/>
      <c r="AD158" s="181"/>
      <c r="AE158" s="181"/>
      <c r="AF158" s="210"/>
      <c r="AG158" s="192"/>
      <c r="AH158" s="210"/>
      <c r="AI158" s="192"/>
      <c r="AJ158" s="210"/>
      <c r="AK158" s="194"/>
      <c r="AL158" s="210"/>
      <c r="AM158" s="192"/>
      <c r="AN158" s="188"/>
      <c r="AO158" s="210"/>
      <c r="AP158" s="192"/>
      <c r="AQ158" s="188"/>
      <c r="AR158" s="210"/>
      <c r="AS158" s="192"/>
      <c r="AT158" s="188"/>
      <c r="AU158" s="210"/>
      <c r="AV158" s="79"/>
      <c r="AW158" s="79"/>
      <c r="AX158" s="79"/>
      <c r="AY158" s="79"/>
      <c r="AZ158" s="177"/>
      <c r="BA158" s="79"/>
      <c r="BB158" s="79"/>
      <c r="BC158" s="177"/>
      <c r="BD158" s="79"/>
      <c r="BE158" s="79"/>
      <c r="BF158" s="79"/>
      <c r="BG158" s="79"/>
    </row>
    <row r="159" spans="1:59" s="80" customFormat="1">
      <c r="A159" s="213"/>
      <c r="B159" s="184">
        <v>147</v>
      </c>
      <c r="C159" s="248"/>
      <c r="D159" s="185"/>
      <c r="E159" s="220"/>
      <c r="F159" s="221"/>
      <c r="G159" s="221"/>
      <c r="H159" s="296"/>
      <c r="I159" s="189"/>
      <c r="J159" s="190"/>
      <c r="K159" s="189"/>
      <c r="L159" s="214" t="str">
        <f t="shared" si="8"/>
        <v/>
      </c>
      <c r="M159" s="215" t="str">
        <f t="shared" si="9"/>
        <v/>
      </c>
      <c r="N159" s="214" t="str">
        <f t="shared" si="10"/>
        <v/>
      </c>
      <c r="O159" s="216">
        <f t="shared" si="11"/>
        <v>0</v>
      </c>
      <c r="P159" s="210"/>
      <c r="Q159" s="386"/>
      <c r="R159" s="181"/>
      <c r="S159" s="208"/>
      <c r="T159" s="387"/>
      <c r="U159" s="181"/>
      <c r="V159" s="210"/>
      <c r="W159" s="189"/>
      <c r="X159" s="210"/>
      <c r="Y159" s="189"/>
      <c r="Z159" s="210"/>
      <c r="AA159" s="386"/>
      <c r="AB159" s="181"/>
      <c r="AC159" s="181"/>
      <c r="AD159" s="181"/>
      <c r="AE159" s="181"/>
      <c r="AF159" s="210"/>
      <c r="AG159" s="192"/>
      <c r="AH159" s="210"/>
      <c r="AI159" s="192"/>
      <c r="AJ159" s="210"/>
      <c r="AK159" s="194"/>
      <c r="AL159" s="210"/>
      <c r="AM159" s="192"/>
      <c r="AN159" s="188"/>
      <c r="AO159" s="210"/>
      <c r="AP159" s="192"/>
      <c r="AQ159" s="188"/>
      <c r="AR159" s="210"/>
      <c r="AS159" s="192"/>
      <c r="AT159" s="188"/>
      <c r="AU159" s="210"/>
      <c r="AV159" s="79"/>
      <c r="AW159" s="79"/>
      <c r="AX159" s="79"/>
      <c r="AY159" s="79"/>
      <c r="AZ159" s="177"/>
      <c r="BA159" s="79"/>
      <c r="BB159" s="79"/>
      <c r="BC159" s="177"/>
      <c r="BD159" s="79"/>
      <c r="BE159" s="79"/>
      <c r="BF159" s="79"/>
      <c r="BG159" s="79"/>
    </row>
    <row r="160" spans="1:59" s="80" customFormat="1">
      <c r="A160" s="213"/>
      <c r="B160" s="184">
        <v>148</v>
      </c>
      <c r="C160" s="248"/>
      <c r="D160" s="185"/>
      <c r="E160" s="220"/>
      <c r="F160" s="221"/>
      <c r="G160" s="221"/>
      <c r="H160" s="296"/>
      <c r="I160" s="189"/>
      <c r="J160" s="190"/>
      <c r="K160" s="189"/>
      <c r="L160" s="214" t="str">
        <f t="shared" si="8"/>
        <v/>
      </c>
      <c r="M160" s="215" t="str">
        <f t="shared" si="9"/>
        <v/>
      </c>
      <c r="N160" s="214" t="str">
        <f t="shared" si="10"/>
        <v/>
      </c>
      <c r="O160" s="216">
        <f t="shared" si="11"/>
        <v>0</v>
      </c>
      <c r="P160" s="210"/>
      <c r="Q160" s="386"/>
      <c r="R160" s="181"/>
      <c r="S160" s="208"/>
      <c r="T160" s="387"/>
      <c r="U160" s="181"/>
      <c r="V160" s="210"/>
      <c r="W160" s="189"/>
      <c r="X160" s="210"/>
      <c r="Y160" s="189"/>
      <c r="Z160" s="210"/>
      <c r="AA160" s="386"/>
      <c r="AB160" s="181"/>
      <c r="AC160" s="181"/>
      <c r="AD160" s="181"/>
      <c r="AE160" s="181"/>
      <c r="AF160" s="210"/>
      <c r="AG160" s="192"/>
      <c r="AH160" s="210"/>
      <c r="AI160" s="192"/>
      <c r="AJ160" s="210"/>
      <c r="AK160" s="194"/>
      <c r="AL160" s="210"/>
      <c r="AM160" s="192"/>
      <c r="AN160" s="188"/>
      <c r="AO160" s="210"/>
      <c r="AP160" s="192"/>
      <c r="AQ160" s="188"/>
      <c r="AR160" s="210"/>
      <c r="AS160" s="192"/>
      <c r="AT160" s="188"/>
      <c r="AU160" s="210"/>
      <c r="AV160" s="79"/>
      <c r="AW160" s="79"/>
      <c r="AX160" s="79"/>
      <c r="AY160" s="79"/>
      <c r="AZ160" s="177"/>
      <c r="BA160" s="79"/>
      <c r="BB160" s="79"/>
      <c r="BC160" s="177"/>
      <c r="BD160" s="79"/>
      <c r="BE160" s="79"/>
      <c r="BF160" s="79"/>
      <c r="BG160" s="79"/>
    </row>
    <row r="161" spans="1:59" s="80" customFormat="1">
      <c r="A161" s="213"/>
      <c r="B161" s="184">
        <v>149</v>
      </c>
      <c r="C161" s="248"/>
      <c r="D161" s="185"/>
      <c r="E161" s="220"/>
      <c r="F161" s="221"/>
      <c r="G161" s="221"/>
      <c r="H161" s="296"/>
      <c r="I161" s="189"/>
      <c r="J161" s="190"/>
      <c r="K161" s="189"/>
      <c r="L161" s="214" t="str">
        <f t="shared" si="8"/>
        <v/>
      </c>
      <c r="M161" s="215" t="str">
        <f t="shared" si="9"/>
        <v/>
      </c>
      <c r="N161" s="214" t="str">
        <f t="shared" si="10"/>
        <v/>
      </c>
      <c r="O161" s="216">
        <f t="shared" si="11"/>
        <v>0</v>
      </c>
      <c r="P161" s="210"/>
      <c r="Q161" s="386"/>
      <c r="R161" s="181"/>
      <c r="S161" s="208"/>
      <c r="T161" s="387"/>
      <c r="U161" s="181"/>
      <c r="V161" s="210"/>
      <c r="W161" s="189"/>
      <c r="X161" s="210"/>
      <c r="Y161" s="189"/>
      <c r="Z161" s="210"/>
      <c r="AA161" s="386"/>
      <c r="AB161" s="181"/>
      <c r="AC161" s="181"/>
      <c r="AD161" s="181"/>
      <c r="AE161" s="181"/>
      <c r="AF161" s="210"/>
      <c r="AG161" s="192"/>
      <c r="AH161" s="210"/>
      <c r="AI161" s="192"/>
      <c r="AJ161" s="210"/>
      <c r="AK161" s="194"/>
      <c r="AL161" s="210"/>
      <c r="AM161" s="192"/>
      <c r="AN161" s="188"/>
      <c r="AO161" s="210"/>
      <c r="AP161" s="192"/>
      <c r="AQ161" s="188"/>
      <c r="AR161" s="210"/>
      <c r="AS161" s="192"/>
      <c r="AT161" s="188"/>
      <c r="AU161" s="210"/>
      <c r="AV161" s="79"/>
      <c r="AW161" s="79"/>
      <c r="AX161" s="79"/>
      <c r="AY161" s="79"/>
      <c r="AZ161" s="177"/>
      <c r="BA161" s="79"/>
      <c r="BB161" s="79"/>
      <c r="BC161" s="177"/>
      <c r="BD161" s="79"/>
      <c r="BE161" s="79"/>
      <c r="BF161" s="79"/>
      <c r="BG161" s="79"/>
    </row>
    <row r="162" spans="1:59" s="80" customFormat="1">
      <c r="A162" s="213"/>
      <c r="B162" s="184">
        <v>150</v>
      </c>
      <c r="C162" s="248"/>
      <c r="D162" s="185"/>
      <c r="E162" s="220"/>
      <c r="F162" s="221"/>
      <c r="G162" s="221"/>
      <c r="H162" s="296"/>
      <c r="I162" s="189"/>
      <c r="J162" s="190"/>
      <c r="K162" s="189"/>
      <c r="L162" s="214" t="str">
        <f t="shared" si="8"/>
        <v/>
      </c>
      <c r="M162" s="215" t="str">
        <f t="shared" si="9"/>
        <v/>
      </c>
      <c r="N162" s="214" t="str">
        <f t="shared" si="10"/>
        <v/>
      </c>
      <c r="O162" s="216">
        <f t="shared" si="11"/>
        <v>0</v>
      </c>
      <c r="P162" s="210"/>
      <c r="Q162" s="386"/>
      <c r="R162" s="181"/>
      <c r="S162" s="208"/>
      <c r="T162" s="387"/>
      <c r="U162" s="181"/>
      <c r="V162" s="210"/>
      <c r="W162" s="189"/>
      <c r="X162" s="210"/>
      <c r="Y162" s="189"/>
      <c r="Z162" s="210"/>
      <c r="AA162" s="386"/>
      <c r="AB162" s="181"/>
      <c r="AC162" s="181"/>
      <c r="AD162" s="181"/>
      <c r="AE162" s="181"/>
      <c r="AF162" s="210"/>
      <c r="AG162" s="192"/>
      <c r="AH162" s="210"/>
      <c r="AI162" s="192"/>
      <c r="AJ162" s="210"/>
      <c r="AK162" s="194"/>
      <c r="AL162" s="210"/>
      <c r="AM162" s="192"/>
      <c r="AN162" s="188"/>
      <c r="AO162" s="210"/>
      <c r="AP162" s="192"/>
      <c r="AQ162" s="188"/>
      <c r="AR162" s="210"/>
      <c r="AS162" s="192"/>
      <c r="AT162" s="188"/>
      <c r="AU162" s="210"/>
      <c r="AV162" s="79"/>
      <c r="AW162" s="79"/>
      <c r="AX162" s="79"/>
      <c r="AY162" s="79"/>
      <c r="AZ162" s="177"/>
      <c r="BA162" s="79"/>
      <c r="BB162" s="79"/>
      <c r="BC162" s="177"/>
      <c r="BD162" s="79"/>
      <c r="BE162" s="79"/>
      <c r="BF162" s="79"/>
      <c r="BG162" s="79"/>
    </row>
    <row r="163" spans="1:59" s="80" customFormat="1">
      <c r="A163" s="213"/>
      <c r="B163" s="184">
        <v>151</v>
      </c>
      <c r="C163" s="248"/>
      <c r="D163" s="185"/>
      <c r="E163" s="220"/>
      <c r="F163" s="221"/>
      <c r="G163" s="221"/>
      <c r="H163" s="296"/>
      <c r="I163" s="189"/>
      <c r="J163" s="190"/>
      <c r="K163" s="189"/>
      <c r="L163" s="214" t="str">
        <f t="shared" si="8"/>
        <v/>
      </c>
      <c r="M163" s="215" t="str">
        <f t="shared" si="9"/>
        <v/>
      </c>
      <c r="N163" s="214" t="str">
        <f t="shared" si="10"/>
        <v/>
      </c>
      <c r="O163" s="216">
        <f t="shared" si="11"/>
        <v>0</v>
      </c>
      <c r="P163" s="210"/>
      <c r="Q163" s="386"/>
      <c r="R163" s="181"/>
      <c r="S163" s="208"/>
      <c r="T163" s="387"/>
      <c r="U163" s="181"/>
      <c r="V163" s="210"/>
      <c r="W163" s="189"/>
      <c r="X163" s="210"/>
      <c r="Y163" s="189"/>
      <c r="Z163" s="210"/>
      <c r="AA163" s="386"/>
      <c r="AB163" s="181"/>
      <c r="AC163" s="181"/>
      <c r="AD163" s="181"/>
      <c r="AE163" s="181"/>
      <c r="AF163" s="210"/>
      <c r="AG163" s="192"/>
      <c r="AH163" s="210"/>
      <c r="AI163" s="192"/>
      <c r="AJ163" s="210"/>
      <c r="AK163" s="194"/>
      <c r="AL163" s="210"/>
      <c r="AM163" s="192"/>
      <c r="AN163" s="188"/>
      <c r="AO163" s="210"/>
      <c r="AP163" s="192"/>
      <c r="AQ163" s="188"/>
      <c r="AR163" s="210"/>
      <c r="AS163" s="192"/>
      <c r="AT163" s="188"/>
      <c r="AU163" s="210"/>
      <c r="AV163" s="79"/>
      <c r="AW163" s="79"/>
      <c r="AX163" s="79"/>
      <c r="AY163" s="79"/>
      <c r="AZ163" s="177"/>
      <c r="BA163" s="79"/>
      <c r="BB163" s="79"/>
      <c r="BC163" s="177"/>
      <c r="BD163" s="79"/>
      <c r="BE163" s="79"/>
      <c r="BF163" s="79"/>
      <c r="BG163" s="79"/>
    </row>
    <row r="164" spans="1:59" s="80" customFormat="1">
      <c r="A164" s="213"/>
      <c r="B164" s="184">
        <v>152</v>
      </c>
      <c r="C164" s="248"/>
      <c r="D164" s="185"/>
      <c r="E164" s="220"/>
      <c r="F164" s="221"/>
      <c r="G164" s="221"/>
      <c r="H164" s="296"/>
      <c r="I164" s="189"/>
      <c r="J164" s="190"/>
      <c r="K164" s="189"/>
      <c r="L164" s="214" t="str">
        <f t="shared" si="8"/>
        <v/>
      </c>
      <c r="M164" s="215" t="str">
        <f t="shared" si="9"/>
        <v/>
      </c>
      <c r="N164" s="214" t="str">
        <f t="shared" si="10"/>
        <v/>
      </c>
      <c r="O164" s="216">
        <f t="shared" si="11"/>
        <v>0</v>
      </c>
      <c r="P164" s="210"/>
      <c r="Q164" s="386"/>
      <c r="R164" s="181"/>
      <c r="S164" s="208"/>
      <c r="T164" s="387"/>
      <c r="U164" s="181"/>
      <c r="V164" s="210"/>
      <c r="W164" s="189"/>
      <c r="X164" s="210"/>
      <c r="Y164" s="189"/>
      <c r="Z164" s="210"/>
      <c r="AA164" s="386"/>
      <c r="AB164" s="181"/>
      <c r="AC164" s="181"/>
      <c r="AD164" s="181"/>
      <c r="AE164" s="181"/>
      <c r="AF164" s="210"/>
      <c r="AG164" s="192"/>
      <c r="AH164" s="210"/>
      <c r="AI164" s="192"/>
      <c r="AJ164" s="210"/>
      <c r="AK164" s="194"/>
      <c r="AL164" s="210"/>
      <c r="AM164" s="192"/>
      <c r="AN164" s="188"/>
      <c r="AO164" s="210"/>
      <c r="AP164" s="192"/>
      <c r="AQ164" s="188"/>
      <c r="AR164" s="210"/>
      <c r="AS164" s="192"/>
      <c r="AT164" s="188"/>
      <c r="AU164" s="210"/>
      <c r="AV164" s="79"/>
      <c r="AW164" s="79"/>
      <c r="AX164" s="79"/>
      <c r="AY164" s="79"/>
      <c r="AZ164" s="177"/>
      <c r="BA164" s="79"/>
      <c r="BB164" s="79"/>
      <c r="BC164" s="177"/>
      <c r="BD164" s="79"/>
      <c r="BE164" s="79"/>
      <c r="BF164" s="79"/>
      <c r="BG164" s="79"/>
    </row>
    <row r="165" spans="1:59" s="80" customFormat="1">
      <c r="A165" s="213"/>
      <c r="B165" s="184">
        <v>153</v>
      </c>
      <c r="C165" s="248"/>
      <c r="D165" s="185"/>
      <c r="E165" s="220"/>
      <c r="F165" s="221"/>
      <c r="G165" s="221"/>
      <c r="H165" s="296"/>
      <c r="I165" s="189"/>
      <c r="J165" s="190"/>
      <c r="K165" s="189"/>
      <c r="L165" s="214" t="str">
        <f t="shared" si="8"/>
        <v/>
      </c>
      <c r="M165" s="215" t="str">
        <f t="shared" si="9"/>
        <v/>
      </c>
      <c r="N165" s="214" t="str">
        <f t="shared" si="10"/>
        <v/>
      </c>
      <c r="O165" s="216">
        <f t="shared" si="11"/>
        <v>0</v>
      </c>
      <c r="P165" s="210"/>
      <c r="Q165" s="386"/>
      <c r="R165" s="181"/>
      <c r="S165" s="208"/>
      <c r="T165" s="387"/>
      <c r="U165" s="181"/>
      <c r="V165" s="210"/>
      <c r="W165" s="189"/>
      <c r="X165" s="210"/>
      <c r="Y165" s="189"/>
      <c r="Z165" s="210"/>
      <c r="AA165" s="386"/>
      <c r="AB165" s="181"/>
      <c r="AC165" s="181"/>
      <c r="AD165" s="181"/>
      <c r="AE165" s="181"/>
      <c r="AF165" s="210"/>
      <c r="AG165" s="192"/>
      <c r="AH165" s="210"/>
      <c r="AI165" s="192"/>
      <c r="AJ165" s="210"/>
      <c r="AK165" s="194"/>
      <c r="AL165" s="210"/>
      <c r="AM165" s="192"/>
      <c r="AN165" s="188"/>
      <c r="AO165" s="210"/>
      <c r="AP165" s="192"/>
      <c r="AQ165" s="188"/>
      <c r="AR165" s="210"/>
      <c r="AS165" s="192"/>
      <c r="AT165" s="188"/>
      <c r="AU165" s="210"/>
      <c r="AV165" s="79"/>
      <c r="AW165" s="79"/>
      <c r="AX165" s="79"/>
      <c r="AY165" s="79"/>
      <c r="AZ165" s="177"/>
      <c r="BA165" s="79"/>
      <c r="BB165" s="79"/>
      <c r="BC165" s="177"/>
      <c r="BD165" s="79"/>
      <c r="BE165" s="79"/>
      <c r="BF165" s="79"/>
      <c r="BG165" s="79"/>
    </row>
    <row r="166" spans="1:59" s="80" customFormat="1">
      <c r="A166" s="213"/>
      <c r="B166" s="184">
        <v>154</v>
      </c>
      <c r="C166" s="248"/>
      <c r="D166" s="185"/>
      <c r="E166" s="220"/>
      <c r="F166" s="221"/>
      <c r="G166" s="221"/>
      <c r="H166" s="296"/>
      <c r="I166" s="189"/>
      <c r="J166" s="190"/>
      <c r="K166" s="189"/>
      <c r="L166" s="214" t="str">
        <f t="shared" si="8"/>
        <v/>
      </c>
      <c r="M166" s="215" t="str">
        <f t="shared" si="9"/>
        <v/>
      </c>
      <c r="N166" s="214" t="str">
        <f t="shared" si="10"/>
        <v/>
      </c>
      <c r="O166" s="216">
        <f t="shared" si="11"/>
        <v>0</v>
      </c>
      <c r="P166" s="210"/>
      <c r="Q166" s="386"/>
      <c r="R166" s="181"/>
      <c r="S166" s="208"/>
      <c r="T166" s="387"/>
      <c r="U166" s="181"/>
      <c r="V166" s="210"/>
      <c r="W166" s="189"/>
      <c r="X166" s="210"/>
      <c r="Y166" s="189"/>
      <c r="Z166" s="210"/>
      <c r="AA166" s="386"/>
      <c r="AB166" s="181"/>
      <c r="AC166" s="181"/>
      <c r="AD166" s="181"/>
      <c r="AE166" s="181"/>
      <c r="AF166" s="210"/>
      <c r="AG166" s="192"/>
      <c r="AH166" s="210"/>
      <c r="AI166" s="192"/>
      <c r="AJ166" s="210"/>
      <c r="AK166" s="194"/>
      <c r="AL166" s="210"/>
      <c r="AM166" s="192"/>
      <c r="AN166" s="188"/>
      <c r="AO166" s="210"/>
      <c r="AP166" s="192"/>
      <c r="AQ166" s="188"/>
      <c r="AR166" s="210"/>
      <c r="AS166" s="192"/>
      <c r="AT166" s="188"/>
      <c r="AU166" s="210"/>
      <c r="AV166" s="79"/>
      <c r="AW166" s="79"/>
      <c r="AX166" s="79"/>
      <c r="AY166" s="79"/>
      <c r="AZ166" s="177"/>
      <c r="BA166" s="79"/>
      <c r="BB166" s="79"/>
      <c r="BC166" s="177"/>
      <c r="BD166" s="79"/>
      <c r="BE166" s="79"/>
      <c r="BF166" s="79"/>
      <c r="BG166" s="79"/>
    </row>
    <row r="167" spans="1:59" s="80" customFormat="1">
      <c r="A167" s="213"/>
      <c r="B167" s="184">
        <v>155</v>
      </c>
      <c r="C167" s="248"/>
      <c r="D167" s="185"/>
      <c r="E167" s="220"/>
      <c r="F167" s="221"/>
      <c r="G167" s="221"/>
      <c r="H167" s="296"/>
      <c r="I167" s="189"/>
      <c r="J167" s="190"/>
      <c r="K167" s="189"/>
      <c r="L167" s="214" t="str">
        <f t="shared" si="8"/>
        <v/>
      </c>
      <c r="M167" s="215" t="str">
        <f t="shared" si="9"/>
        <v/>
      </c>
      <c r="N167" s="214" t="str">
        <f t="shared" si="10"/>
        <v/>
      </c>
      <c r="O167" s="216">
        <f t="shared" si="11"/>
        <v>0</v>
      </c>
      <c r="P167" s="210"/>
      <c r="Q167" s="386"/>
      <c r="R167" s="181"/>
      <c r="S167" s="208"/>
      <c r="T167" s="387"/>
      <c r="U167" s="181"/>
      <c r="V167" s="210"/>
      <c r="W167" s="189"/>
      <c r="X167" s="210"/>
      <c r="Y167" s="189"/>
      <c r="Z167" s="210"/>
      <c r="AA167" s="386"/>
      <c r="AB167" s="181"/>
      <c r="AC167" s="181"/>
      <c r="AD167" s="181"/>
      <c r="AE167" s="181"/>
      <c r="AF167" s="210"/>
      <c r="AG167" s="192"/>
      <c r="AH167" s="210"/>
      <c r="AI167" s="192"/>
      <c r="AJ167" s="210"/>
      <c r="AK167" s="194"/>
      <c r="AL167" s="210"/>
      <c r="AM167" s="192"/>
      <c r="AN167" s="188"/>
      <c r="AO167" s="210"/>
      <c r="AP167" s="192"/>
      <c r="AQ167" s="188"/>
      <c r="AR167" s="210"/>
      <c r="AS167" s="192"/>
      <c r="AT167" s="188"/>
      <c r="AU167" s="210"/>
      <c r="AV167" s="79"/>
      <c r="AW167" s="79"/>
      <c r="AX167" s="79"/>
      <c r="AY167" s="79"/>
      <c r="AZ167" s="177"/>
      <c r="BA167" s="79"/>
      <c r="BB167" s="79"/>
      <c r="BC167" s="177"/>
      <c r="BD167" s="79"/>
      <c r="BE167" s="79"/>
      <c r="BF167" s="79"/>
      <c r="BG167" s="79"/>
    </row>
    <row r="168" spans="1:59" s="80" customFormat="1">
      <c r="A168" s="213"/>
      <c r="B168" s="184">
        <v>156</v>
      </c>
      <c r="C168" s="248"/>
      <c r="D168" s="185"/>
      <c r="E168" s="220"/>
      <c r="F168" s="221"/>
      <c r="G168" s="221"/>
      <c r="H168" s="296"/>
      <c r="I168" s="189"/>
      <c r="J168" s="190"/>
      <c r="K168" s="189"/>
      <c r="L168" s="214" t="str">
        <f t="shared" si="8"/>
        <v/>
      </c>
      <c r="M168" s="215" t="str">
        <f t="shared" si="9"/>
        <v/>
      </c>
      <c r="N168" s="214" t="str">
        <f t="shared" si="10"/>
        <v/>
      </c>
      <c r="O168" s="216">
        <f t="shared" si="11"/>
        <v>0</v>
      </c>
      <c r="P168" s="210"/>
      <c r="Q168" s="386"/>
      <c r="R168" s="181"/>
      <c r="S168" s="208"/>
      <c r="T168" s="387"/>
      <c r="U168" s="181"/>
      <c r="V168" s="210"/>
      <c r="W168" s="189"/>
      <c r="X168" s="210"/>
      <c r="Y168" s="189"/>
      <c r="Z168" s="210"/>
      <c r="AA168" s="386"/>
      <c r="AB168" s="181"/>
      <c r="AC168" s="181"/>
      <c r="AD168" s="181"/>
      <c r="AE168" s="181"/>
      <c r="AF168" s="210"/>
      <c r="AG168" s="192"/>
      <c r="AH168" s="210"/>
      <c r="AI168" s="192"/>
      <c r="AJ168" s="210"/>
      <c r="AK168" s="194"/>
      <c r="AL168" s="210"/>
      <c r="AM168" s="192"/>
      <c r="AN168" s="188"/>
      <c r="AO168" s="210"/>
      <c r="AP168" s="192"/>
      <c r="AQ168" s="188"/>
      <c r="AR168" s="210"/>
      <c r="AS168" s="192"/>
      <c r="AT168" s="188"/>
      <c r="AU168" s="210"/>
      <c r="AV168" s="79"/>
      <c r="AW168" s="79"/>
      <c r="AX168" s="79"/>
      <c r="AY168" s="79"/>
      <c r="AZ168" s="177"/>
      <c r="BA168" s="79"/>
      <c r="BB168" s="79"/>
      <c r="BC168" s="177"/>
      <c r="BD168" s="79"/>
      <c r="BE168" s="79"/>
      <c r="BF168" s="79"/>
      <c r="BG168" s="79"/>
    </row>
    <row r="169" spans="1:59" s="80" customFormat="1">
      <c r="A169" s="213"/>
      <c r="B169" s="184">
        <v>157</v>
      </c>
      <c r="C169" s="248"/>
      <c r="D169" s="185"/>
      <c r="E169" s="220"/>
      <c r="F169" s="221"/>
      <c r="G169" s="221"/>
      <c r="H169" s="296"/>
      <c r="I169" s="189"/>
      <c r="J169" s="190"/>
      <c r="K169" s="189"/>
      <c r="L169" s="214" t="str">
        <f t="shared" si="8"/>
        <v/>
      </c>
      <c r="M169" s="215" t="str">
        <f t="shared" si="9"/>
        <v/>
      </c>
      <c r="N169" s="214" t="str">
        <f t="shared" si="10"/>
        <v/>
      </c>
      <c r="O169" s="216">
        <f t="shared" si="11"/>
        <v>0</v>
      </c>
      <c r="P169" s="210"/>
      <c r="Q169" s="386"/>
      <c r="R169" s="181"/>
      <c r="S169" s="208"/>
      <c r="T169" s="387"/>
      <c r="U169" s="181"/>
      <c r="V169" s="210"/>
      <c r="W169" s="189"/>
      <c r="X169" s="210"/>
      <c r="Y169" s="189"/>
      <c r="Z169" s="210"/>
      <c r="AA169" s="386"/>
      <c r="AB169" s="181"/>
      <c r="AC169" s="181"/>
      <c r="AD169" s="181"/>
      <c r="AE169" s="181"/>
      <c r="AF169" s="210"/>
      <c r="AG169" s="192"/>
      <c r="AH169" s="210"/>
      <c r="AI169" s="192"/>
      <c r="AJ169" s="210"/>
      <c r="AK169" s="194"/>
      <c r="AL169" s="210"/>
      <c r="AM169" s="192"/>
      <c r="AN169" s="188"/>
      <c r="AO169" s="210"/>
      <c r="AP169" s="192"/>
      <c r="AQ169" s="188"/>
      <c r="AR169" s="210"/>
      <c r="AS169" s="192"/>
      <c r="AT169" s="188"/>
      <c r="AU169" s="210"/>
      <c r="AV169" s="79"/>
      <c r="AW169" s="79"/>
      <c r="AX169" s="79"/>
      <c r="AY169" s="79"/>
      <c r="AZ169" s="177"/>
      <c r="BA169" s="79"/>
      <c r="BB169" s="79"/>
      <c r="BC169" s="177"/>
      <c r="BD169" s="79"/>
      <c r="BE169" s="79"/>
      <c r="BF169" s="79"/>
      <c r="BG169" s="79"/>
    </row>
    <row r="170" spans="1:59" s="80" customFormat="1">
      <c r="A170" s="213"/>
      <c r="B170" s="184">
        <v>158</v>
      </c>
      <c r="C170" s="248"/>
      <c r="D170" s="185"/>
      <c r="E170" s="220"/>
      <c r="F170" s="221"/>
      <c r="G170" s="221"/>
      <c r="H170" s="296"/>
      <c r="I170" s="189"/>
      <c r="J170" s="190"/>
      <c r="K170" s="189"/>
      <c r="L170" s="214" t="str">
        <f t="shared" si="8"/>
        <v/>
      </c>
      <c r="M170" s="215" t="str">
        <f t="shared" si="9"/>
        <v/>
      </c>
      <c r="N170" s="214" t="str">
        <f t="shared" si="10"/>
        <v/>
      </c>
      <c r="O170" s="216">
        <f t="shared" si="11"/>
        <v>0</v>
      </c>
      <c r="P170" s="210"/>
      <c r="Q170" s="386"/>
      <c r="R170" s="181"/>
      <c r="S170" s="208"/>
      <c r="T170" s="387"/>
      <c r="U170" s="181"/>
      <c r="V170" s="210"/>
      <c r="W170" s="189"/>
      <c r="X170" s="210"/>
      <c r="Y170" s="189"/>
      <c r="Z170" s="210"/>
      <c r="AA170" s="386"/>
      <c r="AB170" s="181"/>
      <c r="AC170" s="181"/>
      <c r="AD170" s="181"/>
      <c r="AE170" s="181"/>
      <c r="AF170" s="210"/>
      <c r="AG170" s="192"/>
      <c r="AH170" s="210"/>
      <c r="AI170" s="192"/>
      <c r="AJ170" s="210"/>
      <c r="AK170" s="194"/>
      <c r="AL170" s="210"/>
      <c r="AM170" s="192"/>
      <c r="AN170" s="188"/>
      <c r="AO170" s="210"/>
      <c r="AP170" s="192"/>
      <c r="AQ170" s="188"/>
      <c r="AR170" s="210"/>
      <c r="AS170" s="192"/>
      <c r="AT170" s="188"/>
      <c r="AU170" s="210"/>
      <c r="AV170" s="79"/>
      <c r="AW170" s="79"/>
      <c r="AX170" s="79"/>
      <c r="AY170" s="79"/>
      <c r="AZ170" s="177"/>
      <c r="BA170" s="79"/>
      <c r="BB170" s="79"/>
      <c r="BC170" s="177"/>
      <c r="BD170" s="79"/>
      <c r="BE170" s="79"/>
      <c r="BF170" s="79"/>
      <c r="BG170" s="79"/>
    </row>
    <row r="171" spans="1:59" s="80" customFormat="1">
      <c r="A171" s="213"/>
      <c r="B171" s="184">
        <v>159</v>
      </c>
      <c r="C171" s="248"/>
      <c r="D171" s="185"/>
      <c r="E171" s="220"/>
      <c r="F171" s="221"/>
      <c r="G171" s="221"/>
      <c r="H171" s="296"/>
      <c r="I171" s="189"/>
      <c r="J171" s="190"/>
      <c r="K171" s="189"/>
      <c r="L171" s="214" t="str">
        <f t="shared" si="8"/>
        <v/>
      </c>
      <c r="M171" s="215" t="str">
        <f t="shared" si="9"/>
        <v/>
      </c>
      <c r="N171" s="214" t="str">
        <f t="shared" si="10"/>
        <v/>
      </c>
      <c r="O171" s="216">
        <f t="shared" si="11"/>
        <v>0</v>
      </c>
      <c r="P171" s="210"/>
      <c r="Q171" s="386"/>
      <c r="R171" s="181"/>
      <c r="S171" s="208"/>
      <c r="T171" s="387"/>
      <c r="U171" s="181"/>
      <c r="V171" s="210"/>
      <c r="W171" s="189"/>
      <c r="X171" s="210"/>
      <c r="Y171" s="189"/>
      <c r="Z171" s="210"/>
      <c r="AA171" s="386"/>
      <c r="AB171" s="181"/>
      <c r="AC171" s="181"/>
      <c r="AD171" s="181"/>
      <c r="AE171" s="181"/>
      <c r="AF171" s="210"/>
      <c r="AG171" s="192"/>
      <c r="AH171" s="210"/>
      <c r="AI171" s="192"/>
      <c r="AJ171" s="210"/>
      <c r="AK171" s="194"/>
      <c r="AL171" s="210"/>
      <c r="AM171" s="192"/>
      <c r="AN171" s="188"/>
      <c r="AO171" s="210"/>
      <c r="AP171" s="192"/>
      <c r="AQ171" s="188"/>
      <c r="AR171" s="210"/>
      <c r="AS171" s="192"/>
      <c r="AT171" s="188"/>
      <c r="AU171" s="210"/>
      <c r="AV171" s="79"/>
      <c r="AW171" s="79"/>
      <c r="AX171" s="79"/>
      <c r="AY171" s="79"/>
      <c r="AZ171" s="177"/>
      <c r="BA171" s="79"/>
      <c r="BB171" s="79"/>
      <c r="BC171" s="177"/>
      <c r="BD171" s="79"/>
      <c r="BE171" s="79"/>
      <c r="BF171" s="79"/>
      <c r="BG171" s="79"/>
    </row>
    <row r="172" spans="1:59" s="80" customFormat="1">
      <c r="A172" s="213"/>
      <c r="B172" s="184">
        <v>160</v>
      </c>
      <c r="C172" s="248"/>
      <c r="D172" s="185"/>
      <c r="E172" s="220"/>
      <c r="F172" s="221"/>
      <c r="G172" s="221"/>
      <c r="H172" s="296"/>
      <c r="I172" s="189"/>
      <c r="J172" s="190"/>
      <c r="K172" s="189"/>
      <c r="L172" s="214" t="str">
        <f t="shared" si="8"/>
        <v/>
      </c>
      <c r="M172" s="215" t="str">
        <f t="shared" si="9"/>
        <v/>
      </c>
      <c r="N172" s="214" t="str">
        <f t="shared" si="10"/>
        <v/>
      </c>
      <c r="O172" s="216">
        <f t="shared" si="11"/>
        <v>0</v>
      </c>
      <c r="P172" s="210"/>
      <c r="Q172" s="386"/>
      <c r="R172" s="181"/>
      <c r="S172" s="208"/>
      <c r="T172" s="387"/>
      <c r="U172" s="181"/>
      <c r="V172" s="210"/>
      <c r="W172" s="189"/>
      <c r="X172" s="210"/>
      <c r="Y172" s="189"/>
      <c r="Z172" s="210"/>
      <c r="AA172" s="386"/>
      <c r="AB172" s="181"/>
      <c r="AC172" s="181"/>
      <c r="AD172" s="181"/>
      <c r="AE172" s="181"/>
      <c r="AF172" s="210"/>
      <c r="AG172" s="192"/>
      <c r="AH172" s="210"/>
      <c r="AI172" s="192"/>
      <c r="AJ172" s="210"/>
      <c r="AK172" s="194"/>
      <c r="AL172" s="210"/>
      <c r="AM172" s="192"/>
      <c r="AN172" s="188"/>
      <c r="AO172" s="210"/>
      <c r="AP172" s="192"/>
      <c r="AQ172" s="188"/>
      <c r="AR172" s="210"/>
      <c r="AS172" s="192"/>
      <c r="AT172" s="188"/>
      <c r="AU172" s="210"/>
      <c r="AV172" s="79"/>
      <c r="AW172" s="79"/>
      <c r="AX172" s="79"/>
      <c r="AY172" s="79"/>
      <c r="AZ172" s="177"/>
      <c r="BA172" s="79"/>
      <c r="BB172" s="79"/>
      <c r="BC172" s="177"/>
      <c r="BD172" s="79"/>
      <c r="BE172" s="79"/>
      <c r="BF172" s="79"/>
      <c r="BG172" s="79"/>
    </row>
    <row r="173" spans="1:59" s="80" customFormat="1">
      <c r="A173" s="213"/>
      <c r="B173" s="184">
        <v>161</v>
      </c>
      <c r="C173" s="248"/>
      <c r="D173" s="185"/>
      <c r="E173" s="220"/>
      <c r="F173" s="221"/>
      <c r="G173" s="221"/>
      <c r="H173" s="296"/>
      <c r="I173" s="189"/>
      <c r="J173" s="190"/>
      <c r="K173" s="189"/>
      <c r="L173" s="214" t="str">
        <f t="shared" si="8"/>
        <v/>
      </c>
      <c r="M173" s="215" t="str">
        <f t="shared" si="9"/>
        <v/>
      </c>
      <c r="N173" s="214" t="str">
        <f t="shared" si="10"/>
        <v/>
      </c>
      <c r="O173" s="216">
        <f t="shared" si="11"/>
        <v>0</v>
      </c>
      <c r="P173" s="210"/>
      <c r="Q173" s="386"/>
      <c r="R173" s="181"/>
      <c r="S173" s="208"/>
      <c r="T173" s="387"/>
      <c r="U173" s="181"/>
      <c r="V173" s="210"/>
      <c r="W173" s="189"/>
      <c r="X173" s="210"/>
      <c r="Y173" s="189"/>
      <c r="Z173" s="210"/>
      <c r="AA173" s="386"/>
      <c r="AB173" s="181"/>
      <c r="AC173" s="181"/>
      <c r="AD173" s="181"/>
      <c r="AE173" s="181"/>
      <c r="AF173" s="210"/>
      <c r="AG173" s="192"/>
      <c r="AH173" s="210"/>
      <c r="AI173" s="192"/>
      <c r="AJ173" s="210"/>
      <c r="AK173" s="194"/>
      <c r="AL173" s="210"/>
      <c r="AM173" s="192"/>
      <c r="AN173" s="188"/>
      <c r="AO173" s="210"/>
      <c r="AP173" s="192"/>
      <c r="AQ173" s="188"/>
      <c r="AR173" s="210"/>
      <c r="AS173" s="192"/>
      <c r="AT173" s="188"/>
      <c r="AU173" s="210"/>
      <c r="AV173" s="79"/>
      <c r="AW173" s="79"/>
      <c r="AX173" s="79"/>
      <c r="AY173" s="79"/>
      <c r="AZ173" s="177"/>
      <c r="BA173" s="79"/>
      <c r="BB173" s="79"/>
      <c r="BC173" s="177"/>
      <c r="BD173" s="79"/>
      <c r="BE173" s="79"/>
      <c r="BF173" s="79"/>
      <c r="BG173" s="79"/>
    </row>
    <row r="174" spans="1:59" s="80" customFormat="1">
      <c r="A174" s="213"/>
      <c r="B174" s="184">
        <v>162</v>
      </c>
      <c r="C174" s="248"/>
      <c r="D174" s="185"/>
      <c r="E174" s="220"/>
      <c r="F174" s="221"/>
      <c r="G174" s="221"/>
      <c r="H174" s="296"/>
      <c r="I174" s="189"/>
      <c r="J174" s="190"/>
      <c r="K174" s="189"/>
      <c r="L174" s="214" t="str">
        <f t="shared" si="8"/>
        <v/>
      </c>
      <c r="M174" s="215" t="str">
        <f t="shared" si="9"/>
        <v/>
      </c>
      <c r="N174" s="214" t="str">
        <f t="shared" si="10"/>
        <v/>
      </c>
      <c r="O174" s="216">
        <f t="shared" si="11"/>
        <v>0</v>
      </c>
      <c r="P174" s="210"/>
      <c r="Q174" s="386"/>
      <c r="R174" s="181"/>
      <c r="S174" s="208"/>
      <c r="T174" s="387"/>
      <c r="U174" s="181"/>
      <c r="V174" s="210"/>
      <c r="W174" s="189"/>
      <c r="X174" s="210"/>
      <c r="Y174" s="189"/>
      <c r="Z174" s="210"/>
      <c r="AA174" s="386"/>
      <c r="AB174" s="181"/>
      <c r="AC174" s="181"/>
      <c r="AD174" s="181"/>
      <c r="AE174" s="181"/>
      <c r="AF174" s="210"/>
      <c r="AG174" s="192"/>
      <c r="AH174" s="210"/>
      <c r="AI174" s="192"/>
      <c r="AJ174" s="210"/>
      <c r="AK174" s="194"/>
      <c r="AL174" s="210"/>
      <c r="AM174" s="192"/>
      <c r="AN174" s="188"/>
      <c r="AO174" s="210"/>
      <c r="AP174" s="192"/>
      <c r="AQ174" s="188"/>
      <c r="AR174" s="210"/>
      <c r="AS174" s="192"/>
      <c r="AT174" s="188"/>
      <c r="AU174" s="210"/>
      <c r="AV174" s="79"/>
      <c r="AW174" s="79"/>
      <c r="AX174" s="79"/>
      <c r="AY174" s="79"/>
      <c r="AZ174" s="177"/>
      <c r="BA174" s="79"/>
      <c r="BB174" s="79"/>
      <c r="BC174" s="177"/>
      <c r="BD174" s="79"/>
      <c r="BE174" s="79"/>
      <c r="BF174" s="79"/>
      <c r="BG174" s="79"/>
    </row>
    <row r="175" spans="1:59" s="80" customFormat="1">
      <c r="A175" s="213"/>
      <c r="B175" s="184">
        <v>163</v>
      </c>
      <c r="C175" s="248"/>
      <c r="D175" s="185"/>
      <c r="E175" s="220"/>
      <c r="F175" s="221"/>
      <c r="G175" s="221"/>
      <c r="H175" s="296"/>
      <c r="I175" s="189"/>
      <c r="J175" s="190"/>
      <c r="K175" s="189"/>
      <c r="L175" s="214" t="str">
        <f t="shared" si="8"/>
        <v/>
      </c>
      <c r="M175" s="215" t="str">
        <f t="shared" si="9"/>
        <v/>
      </c>
      <c r="N175" s="214" t="str">
        <f t="shared" si="10"/>
        <v/>
      </c>
      <c r="O175" s="216">
        <f t="shared" si="11"/>
        <v>0</v>
      </c>
      <c r="P175" s="210"/>
      <c r="Q175" s="386"/>
      <c r="R175" s="181"/>
      <c r="S175" s="208"/>
      <c r="T175" s="387"/>
      <c r="U175" s="181"/>
      <c r="V175" s="210"/>
      <c r="W175" s="189"/>
      <c r="X175" s="210"/>
      <c r="Y175" s="189"/>
      <c r="Z175" s="210"/>
      <c r="AA175" s="386"/>
      <c r="AB175" s="181"/>
      <c r="AC175" s="181"/>
      <c r="AD175" s="181"/>
      <c r="AE175" s="181"/>
      <c r="AF175" s="210"/>
      <c r="AG175" s="192"/>
      <c r="AH175" s="210"/>
      <c r="AI175" s="192"/>
      <c r="AJ175" s="210"/>
      <c r="AK175" s="194"/>
      <c r="AL175" s="210"/>
      <c r="AM175" s="192"/>
      <c r="AN175" s="188"/>
      <c r="AO175" s="210"/>
      <c r="AP175" s="192"/>
      <c r="AQ175" s="188"/>
      <c r="AR175" s="210"/>
      <c r="AS175" s="192"/>
      <c r="AT175" s="188"/>
      <c r="AU175" s="210"/>
      <c r="AV175" s="79"/>
      <c r="AW175" s="79"/>
      <c r="AX175" s="79"/>
      <c r="AY175" s="79"/>
      <c r="AZ175" s="177"/>
      <c r="BA175" s="79"/>
      <c r="BB175" s="79"/>
      <c r="BC175" s="177"/>
      <c r="BD175" s="79"/>
      <c r="BE175" s="79"/>
      <c r="BF175" s="79"/>
      <c r="BG175" s="79"/>
    </row>
    <row r="176" spans="1:59" s="80" customFormat="1">
      <c r="A176" s="213"/>
      <c r="B176" s="184">
        <v>164</v>
      </c>
      <c r="C176" s="248"/>
      <c r="D176" s="185"/>
      <c r="E176" s="220"/>
      <c r="F176" s="221"/>
      <c r="G176" s="221"/>
      <c r="H176" s="296"/>
      <c r="I176" s="189"/>
      <c r="J176" s="190"/>
      <c r="K176" s="189"/>
      <c r="L176" s="214" t="str">
        <f t="shared" si="8"/>
        <v/>
      </c>
      <c r="M176" s="215" t="str">
        <f t="shared" si="9"/>
        <v/>
      </c>
      <c r="N176" s="214" t="str">
        <f t="shared" si="10"/>
        <v/>
      </c>
      <c r="O176" s="216">
        <f t="shared" si="11"/>
        <v>0</v>
      </c>
      <c r="P176" s="210"/>
      <c r="Q176" s="386"/>
      <c r="R176" s="181"/>
      <c r="S176" s="208"/>
      <c r="T176" s="387"/>
      <c r="U176" s="181"/>
      <c r="V176" s="210"/>
      <c r="W176" s="189"/>
      <c r="X176" s="210"/>
      <c r="Y176" s="189"/>
      <c r="Z176" s="210"/>
      <c r="AA176" s="386"/>
      <c r="AB176" s="181"/>
      <c r="AC176" s="181"/>
      <c r="AD176" s="181"/>
      <c r="AE176" s="181"/>
      <c r="AF176" s="210"/>
      <c r="AG176" s="192"/>
      <c r="AH176" s="210"/>
      <c r="AI176" s="192"/>
      <c r="AJ176" s="210"/>
      <c r="AK176" s="194"/>
      <c r="AL176" s="210"/>
      <c r="AM176" s="192"/>
      <c r="AN176" s="188"/>
      <c r="AO176" s="210"/>
      <c r="AP176" s="192"/>
      <c r="AQ176" s="188"/>
      <c r="AR176" s="210"/>
      <c r="AS176" s="192"/>
      <c r="AT176" s="188"/>
      <c r="AU176" s="210"/>
      <c r="AV176" s="79"/>
      <c r="AW176" s="79"/>
      <c r="AX176" s="79"/>
      <c r="AY176" s="79"/>
      <c r="AZ176" s="177"/>
      <c r="BA176" s="79"/>
      <c r="BB176" s="79"/>
      <c r="BC176" s="177"/>
      <c r="BD176" s="79"/>
      <c r="BE176" s="79"/>
      <c r="BF176" s="79"/>
      <c r="BG176" s="79"/>
    </row>
    <row r="177" spans="1:59" s="80" customFormat="1">
      <c r="A177" s="213"/>
      <c r="B177" s="184">
        <v>165</v>
      </c>
      <c r="C177" s="248"/>
      <c r="D177" s="185"/>
      <c r="E177" s="220"/>
      <c r="F177" s="221"/>
      <c r="G177" s="221"/>
      <c r="H177" s="296"/>
      <c r="I177" s="189"/>
      <c r="J177" s="190"/>
      <c r="K177" s="189"/>
      <c r="L177" s="214" t="str">
        <f t="shared" si="8"/>
        <v/>
      </c>
      <c r="M177" s="215" t="str">
        <f t="shared" si="9"/>
        <v/>
      </c>
      <c r="N177" s="214" t="str">
        <f t="shared" si="10"/>
        <v/>
      </c>
      <c r="O177" s="216">
        <f t="shared" si="11"/>
        <v>0</v>
      </c>
      <c r="P177" s="210"/>
      <c r="Q177" s="386"/>
      <c r="R177" s="181"/>
      <c r="S177" s="208"/>
      <c r="T177" s="387"/>
      <c r="U177" s="181"/>
      <c r="V177" s="210"/>
      <c r="W177" s="189"/>
      <c r="X177" s="210"/>
      <c r="Y177" s="189"/>
      <c r="Z177" s="210"/>
      <c r="AA177" s="386"/>
      <c r="AB177" s="181"/>
      <c r="AC177" s="181"/>
      <c r="AD177" s="181"/>
      <c r="AE177" s="181"/>
      <c r="AF177" s="210"/>
      <c r="AG177" s="192"/>
      <c r="AH177" s="210"/>
      <c r="AI177" s="192"/>
      <c r="AJ177" s="210"/>
      <c r="AK177" s="194"/>
      <c r="AL177" s="210"/>
      <c r="AM177" s="192"/>
      <c r="AN177" s="188"/>
      <c r="AO177" s="210"/>
      <c r="AP177" s="192"/>
      <c r="AQ177" s="188"/>
      <c r="AR177" s="210"/>
      <c r="AS177" s="192"/>
      <c r="AT177" s="188"/>
      <c r="AU177" s="210"/>
      <c r="AV177" s="79"/>
      <c r="AW177" s="79"/>
      <c r="AX177" s="79"/>
      <c r="AY177" s="79"/>
      <c r="AZ177" s="177"/>
      <c r="BA177" s="79"/>
      <c r="BB177" s="79"/>
      <c r="BC177" s="177"/>
      <c r="BD177" s="79"/>
      <c r="BE177" s="79"/>
      <c r="BF177" s="79"/>
      <c r="BG177" s="79"/>
    </row>
    <row r="178" spans="1:59" s="80" customFormat="1">
      <c r="A178" s="213"/>
      <c r="B178" s="184">
        <v>166</v>
      </c>
      <c r="C178" s="248"/>
      <c r="D178" s="185"/>
      <c r="E178" s="220"/>
      <c r="F178" s="221"/>
      <c r="G178" s="221"/>
      <c r="H178" s="296"/>
      <c r="I178" s="189"/>
      <c r="J178" s="190"/>
      <c r="K178" s="189"/>
      <c r="L178" s="214" t="str">
        <f t="shared" si="8"/>
        <v/>
      </c>
      <c r="M178" s="215" t="str">
        <f t="shared" si="9"/>
        <v/>
      </c>
      <c r="N178" s="214" t="str">
        <f t="shared" si="10"/>
        <v/>
      </c>
      <c r="O178" s="216">
        <f t="shared" si="11"/>
        <v>0</v>
      </c>
      <c r="P178" s="210"/>
      <c r="Q178" s="386"/>
      <c r="R178" s="181"/>
      <c r="S178" s="208"/>
      <c r="T178" s="387"/>
      <c r="U178" s="181"/>
      <c r="V178" s="210"/>
      <c r="W178" s="189"/>
      <c r="X178" s="210"/>
      <c r="Y178" s="189"/>
      <c r="Z178" s="210"/>
      <c r="AA178" s="386"/>
      <c r="AB178" s="181"/>
      <c r="AC178" s="181"/>
      <c r="AD178" s="181"/>
      <c r="AE178" s="181"/>
      <c r="AF178" s="210"/>
      <c r="AG178" s="192"/>
      <c r="AH178" s="210"/>
      <c r="AI178" s="192"/>
      <c r="AJ178" s="210"/>
      <c r="AK178" s="194"/>
      <c r="AL178" s="210"/>
      <c r="AM178" s="192"/>
      <c r="AN178" s="188"/>
      <c r="AO178" s="210"/>
      <c r="AP178" s="192"/>
      <c r="AQ178" s="188"/>
      <c r="AR178" s="210"/>
      <c r="AS178" s="192"/>
      <c r="AT178" s="188"/>
      <c r="AU178" s="210"/>
      <c r="AV178" s="79"/>
      <c r="AW178" s="79"/>
      <c r="AX178" s="79"/>
      <c r="AY178" s="79"/>
      <c r="AZ178" s="177"/>
      <c r="BA178" s="79"/>
      <c r="BB178" s="79"/>
      <c r="BC178" s="177"/>
      <c r="BD178" s="79"/>
      <c r="BE178" s="79"/>
      <c r="BF178" s="79"/>
      <c r="BG178" s="79"/>
    </row>
    <row r="179" spans="1:59" s="80" customFormat="1">
      <c r="A179" s="213"/>
      <c r="B179" s="184">
        <v>167</v>
      </c>
      <c r="C179" s="248"/>
      <c r="D179" s="185"/>
      <c r="E179" s="220"/>
      <c r="F179" s="221"/>
      <c r="G179" s="221"/>
      <c r="H179" s="296"/>
      <c r="I179" s="189"/>
      <c r="J179" s="190"/>
      <c r="K179" s="189"/>
      <c r="L179" s="214" t="str">
        <f t="shared" si="8"/>
        <v/>
      </c>
      <c r="M179" s="215" t="str">
        <f t="shared" si="9"/>
        <v/>
      </c>
      <c r="N179" s="214" t="str">
        <f t="shared" si="10"/>
        <v/>
      </c>
      <c r="O179" s="216">
        <f t="shared" si="11"/>
        <v>0</v>
      </c>
      <c r="P179" s="210"/>
      <c r="Q179" s="386"/>
      <c r="R179" s="181"/>
      <c r="S179" s="208"/>
      <c r="T179" s="387"/>
      <c r="U179" s="181"/>
      <c r="V179" s="210"/>
      <c r="W179" s="189"/>
      <c r="X179" s="210"/>
      <c r="Y179" s="189"/>
      <c r="Z179" s="210"/>
      <c r="AA179" s="386"/>
      <c r="AB179" s="181"/>
      <c r="AC179" s="181"/>
      <c r="AD179" s="181"/>
      <c r="AE179" s="181"/>
      <c r="AF179" s="210"/>
      <c r="AG179" s="192"/>
      <c r="AH179" s="210"/>
      <c r="AI179" s="192"/>
      <c r="AJ179" s="210"/>
      <c r="AK179" s="194"/>
      <c r="AL179" s="210"/>
      <c r="AM179" s="192"/>
      <c r="AN179" s="188"/>
      <c r="AO179" s="210"/>
      <c r="AP179" s="192"/>
      <c r="AQ179" s="188"/>
      <c r="AR179" s="210"/>
      <c r="AS179" s="192"/>
      <c r="AT179" s="188"/>
      <c r="AU179" s="210"/>
      <c r="AV179" s="79"/>
      <c r="AW179" s="79"/>
      <c r="AX179" s="79"/>
      <c r="AY179" s="79"/>
      <c r="AZ179" s="177"/>
      <c r="BA179" s="79"/>
      <c r="BB179" s="79"/>
      <c r="BC179" s="177"/>
      <c r="BD179" s="79"/>
      <c r="BE179" s="79"/>
      <c r="BF179" s="79"/>
      <c r="BG179" s="79"/>
    </row>
    <row r="180" spans="1:59" s="80" customFormat="1">
      <c r="A180" s="213"/>
      <c r="B180" s="184">
        <v>168</v>
      </c>
      <c r="C180" s="248"/>
      <c r="D180" s="185"/>
      <c r="E180" s="220"/>
      <c r="F180" s="221"/>
      <c r="G180" s="221"/>
      <c r="H180" s="296"/>
      <c r="I180" s="189"/>
      <c r="J180" s="190"/>
      <c r="K180" s="189"/>
      <c r="L180" s="214" t="str">
        <f t="shared" si="8"/>
        <v/>
      </c>
      <c r="M180" s="215" t="str">
        <f t="shared" si="9"/>
        <v/>
      </c>
      <c r="N180" s="214" t="str">
        <f t="shared" si="10"/>
        <v/>
      </c>
      <c r="O180" s="216">
        <f t="shared" si="11"/>
        <v>0</v>
      </c>
      <c r="P180" s="210"/>
      <c r="Q180" s="386"/>
      <c r="R180" s="181"/>
      <c r="S180" s="208"/>
      <c r="T180" s="387"/>
      <c r="U180" s="181"/>
      <c r="V180" s="210"/>
      <c r="W180" s="189"/>
      <c r="X180" s="210"/>
      <c r="Y180" s="189"/>
      <c r="Z180" s="210"/>
      <c r="AA180" s="386"/>
      <c r="AB180" s="181"/>
      <c r="AC180" s="181"/>
      <c r="AD180" s="181"/>
      <c r="AE180" s="181"/>
      <c r="AF180" s="210"/>
      <c r="AG180" s="192"/>
      <c r="AH180" s="210"/>
      <c r="AI180" s="192"/>
      <c r="AJ180" s="210"/>
      <c r="AK180" s="194"/>
      <c r="AL180" s="210"/>
      <c r="AM180" s="192"/>
      <c r="AN180" s="188"/>
      <c r="AO180" s="210"/>
      <c r="AP180" s="192"/>
      <c r="AQ180" s="188"/>
      <c r="AR180" s="210"/>
      <c r="AS180" s="192"/>
      <c r="AT180" s="188"/>
      <c r="AU180" s="210"/>
      <c r="AV180" s="79"/>
      <c r="AW180" s="79"/>
      <c r="AX180" s="79"/>
      <c r="AY180" s="79"/>
      <c r="AZ180" s="177"/>
      <c r="BA180" s="79"/>
      <c r="BB180" s="79"/>
      <c r="BC180" s="177"/>
      <c r="BD180" s="79"/>
      <c r="BE180" s="79"/>
      <c r="BF180" s="79"/>
      <c r="BG180" s="79"/>
    </row>
    <row r="181" spans="1:59" s="80" customFormat="1">
      <c r="A181" s="213"/>
      <c r="B181" s="184">
        <v>169</v>
      </c>
      <c r="C181" s="248"/>
      <c r="D181" s="185"/>
      <c r="E181" s="220"/>
      <c r="F181" s="221"/>
      <c r="G181" s="221"/>
      <c r="H181" s="296"/>
      <c r="I181" s="189"/>
      <c r="J181" s="190"/>
      <c r="K181" s="189"/>
      <c r="L181" s="214" t="str">
        <f t="shared" si="8"/>
        <v/>
      </c>
      <c r="M181" s="215" t="str">
        <f t="shared" si="9"/>
        <v/>
      </c>
      <c r="N181" s="214" t="str">
        <f t="shared" si="10"/>
        <v/>
      </c>
      <c r="O181" s="216">
        <f t="shared" si="11"/>
        <v>0</v>
      </c>
      <c r="P181" s="210"/>
      <c r="Q181" s="386"/>
      <c r="R181" s="181"/>
      <c r="S181" s="208"/>
      <c r="T181" s="387"/>
      <c r="U181" s="181"/>
      <c r="V181" s="210"/>
      <c r="W181" s="189"/>
      <c r="X181" s="210"/>
      <c r="Y181" s="189"/>
      <c r="Z181" s="210"/>
      <c r="AA181" s="386"/>
      <c r="AB181" s="181"/>
      <c r="AC181" s="181"/>
      <c r="AD181" s="181"/>
      <c r="AE181" s="181"/>
      <c r="AF181" s="210"/>
      <c r="AG181" s="192"/>
      <c r="AH181" s="210"/>
      <c r="AI181" s="192"/>
      <c r="AJ181" s="210"/>
      <c r="AK181" s="194"/>
      <c r="AL181" s="210"/>
      <c r="AM181" s="192"/>
      <c r="AN181" s="188"/>
      <c r="AO181" s="210"/>
      <c r="AP181" s="192"/>
      <c r="AQ181" s="188"/>
      <c r="AR181" s="210"/>
      <c r="AS181" s="192"/>
      <c r="AT181" s="188"/>
      <c r="AU181" s="210"/>
      <c r="AV181" s="79"/>
      <c r="AW181" s="79"/>
      <c r="AX181" s="79"/>
      <c r="AY181" s="79"/>
      <c r="AZ181" s="177"/>
      <c r="BA181" s="79"/>
      <c r="BB181" s="79"/>
      <c r="BC181" s="177"/>
      <c r="BD181" s="79"/>
      <c r="BE181" s="79"/>
      <c r="BF181" s="79"/>
      <c r="BG181" s="79"/>
    </row>
    <row r="182" spans="1:59" s="80" customFormat="1">
      <c r="A182" s="213"/>
      <c r="B182" s="184">
        <v>170</v>
      </c>
      <c r="C182" s="248"/>
      <c r="D182" s="185"/>
      <c r="E182" s="220"/>
      <c r="F182" s="221"/>
      <c r="G182" s="221"/>
      <c r="H182" s="296"/>
      <c r="I182" s="189"/>
      <c r="J182" s="190"/>
      <c r="K182" s="189"/>
      <c r="L182" s="214" t="str">
        <f t="shared" si="8"/>
        <v/>
      </c>
      <c r="M182" s="215" t="str">
        <f t="shared" si="9"/>
        <v/>
      </c>
      <c r="N182" s="214" t="str">
        <f t="shared" si="10"/>
        <v/>
      </c>
      <c r="O182" s="216">
        <f t="shared" si="11"/>
        <v>0</v>
      </c>
      <c r="P182" s="210"/>
      <c r="Q182" s="386"/>
      <c r="R182" s="181"/>
      <c r="S182" s="208"/>
      <c r="T182" s="387"/>
      <c r="U182" s="181"/>
      <c r="V182" s="210"/>
      <c r="W182" s="189"/>
      <c r="X182" s="210"/>
      <c r="Y182" s="189"/>
      <c r="Z182" s="210"/>
      <c r="AA182" s="386"/>
      <c r="AB182" s="181"/>
      <c r="AC182" s="181"/>
      <c r="AD182" s="181"/>
      <c r="AE182" s="181"/>
      <c r="AF182" s="210"/>
      <c r="AG182" s="192"/>
      <c r="AH182" s="210"/>
      <c r="AI182" s="192"/>
      <c r="AJ182" s="210"/>
      <c r="AK182" s="194"/>
      <c r="AL182" s="210"/>
      <c r="AM182" s="192"/>
      <c r="AN182" s="188"/>
      <c r="AO182" s="210"/>
      <c r="AP182" s="192"/>
      <c r="AQ182" s="188"/>
      <c r="AR182" s="210"/>
      <c r="AS182" s="192"/>
      <c r="AT182" s="188"/>
      <c r="AU182" s="210"/>
      <c r="AV182" s="79"/>
      <c r="AW182" s="79"/>
      <c r="AX182" s="79"/>
      <c r="AY182" s="79"/>
      <c r="AZ182" s="177"/>
      <c r="BA182" s="79"/>
      <c r="BB182" s="79"/>
      <c r="BC182" s="177"/>
      <c r="BD182" s="79"/>
      <c r="BE182" s="79"/>
      <c r="BF182" s="79"/>
      <c r="BG182" s="79"/>
    </row>
    <row r="183" spans="1:59" s="80" customFormat="1">
      <c r="A183" s="213"/>
      <c r="B183" s="184">
        <v>171</v>
      </c>
      <c r="C183" s="248"/>
      <c r="D183" s="185"/>
      <c r="E183" s="220"/>
      <c r="F183" s="221"/>
      <c r="G183" s="221"/>
      <c r="H183" s="296"/>
      <c r="I183" s="189"/>
      <c r="J183" s="190"/>
      <c r="K183" s="189"/>
      <c r="L183" s="214" t="str">
        <f t="shared" si="8"/>
        <v/>
      </c>
      <c r="M183" s="215" t="str">
        <f t="shared" si="9"/>
        <v/>
      </c>
      <c r="N183" s="214" t="str">
        <f t="shared" si="10"/>
        <v/>
      </c>
      <c r="O183" s="216">
        <f t="shared" si="11"/>
        <v>0</v>
      </c>
      <c r="P183" s="210"/>
      <c r="Q183" s="386"/>
      <c r="R183" s="181"/>
      <c r="S183" s="208"/>
      <c r="T183" s="387"/>
      <c r="U183" s="181"/>
      <c r="V183" s="210"/>
      <c r="W183" s="189"/>
      <c r="X183" s="210"/>
      <c r="Y183" s="189"/>
      <c r="Z183" s="210"/>
      <c r="AA183" s="386"/>
      <c r="AB183" s="181"/>
      <c r="AC183" s="181"/>
      <c r="AD183" s="181"/>
      <c r="AE183" s="181"/>
      <c r="AF183" s="210"/>
      <c r="AG183" s="192"/>
      <c r="AH183" s="210"/>
      <c r="AI183" s="192"/>
      <c r="AJ183" s="210"/>
      <c r="AK183" s="194"/>
      <c r="AL183" s="210"/>
      <c r="AM183" s="192"/>
      <c r="AN183" s="188"/>
      <c r="AO183" s="210"/>
      <c r="AP183" s="192"/>
      <c r="AQ183" s="188"/>
      <c r="AR183" s="210"/>
      <c r="AS183" s="192"/>
      <c r="AT183" s="188"/>
      <c r="AU183" s="210"/>
      <c r="AV183" s="79"/>
      <c r="AW183" s="79"/>
      <c r="AX183" s="79"/>
      <c r="AY183" s="79"/>
      <c r="AZ183" s="177"/>
      <c r="BA183" s="79"/>
      <c r="BB183" s="79"/>
      <c r="BC183" s="177"/>
      <c r="BD183" s="79"/>
      <c r="BE183" s="79"/>
      <c r="BF183" s="79"/>
      <c r="BG183" s="79"/>
    </row>
    <row r="184" spans="1:59" s="80" customFormat="1">
      <c r="A184" s="213"/>
      <c r="B184" s="184">
        <v>172</v>
      </c>
      <c r="C184" s="248"/>
      <c r="D184" s="185"/>
      <c r="E184" s="220"/>
      <c r="F184" s="221"/>
      <c r="G184" s="221"/>
      <c r="H184" s="296"/>
      <c r="I184" s="189"/>
      <c r="J184" s="190"/>
      <c r="K184" s="189"/>
      <c r="L184" s="214" t="str">
        <f t="shared" si="8"/>
        <v/>
      </c>
      <c r="M184" s="215" t="str">
        <f t="shared" si="9"/>
        <v/>
      </c>
      <c r="N184" s="214" t="str">
        <f t="shared" si="10"/>
        <v/>
      </c>
      <c r="O184" s="216">
        <f t="shared" si="11"/>
        <v>0</v>
      </c>
      <c r="P184" s="210"/>
      <c r="Q184" s="386"/>
      <c r="R184" s="181"/>
      <c r="S184" s="208"/>
      <c r="T184" s="387"/>
      <c r="U184" s="181"/>
      <c r="V184" s="210"/>
      <c r="W184" s="189"/>
      <c r="X184" s="210"/>
      <c r="Y184" s="189"/>
      <c r="Z184" s="210"/>
      <c r="AA184" s="386"/>
      <c r="AB184" s="181"/>
      <c r="AC184" s="181"/>
      <c r="AD184" s="181"/>
      <c r="AE184" s="181"/>
      <c r="AF184" s="210"/>
      <c r="AG184" s="192"/>
      <c r="AH184" s="210"/>
      <c r="AI184" s="192"/>
      <c r="AJ184" s="210"/>
      <c r="AK184" s="194"/>
      <c r="AL184" s="210"/>
      <c r="AM184" s="192"/>
      <c r="AN184" s="188"/>
      <c r="AO184" s="210"/>
      <c r="AP184" s="192"/>
      <c r="AQ184" s="188"/>
      <c r="AR184" s="210"/>
      <c r="AS184" s="192"/>
      <c r="AT184" s="188"/>
      <c r="AU184" s="210"/>
      <c r="AV184" s="79"/>
      <c r="AW184" s="79"/>
      <c r="AX184" s="79"/>
      <c r="AY184" s="79"/>
      <c r="AZ184" s="177"/>
      <c r="BA184" s="79"/>
      <c r="BB184" s="79"/>
      <c r="BC184" s="177"/>
      <c r="BD184" s="79"/>
      <c r="BE184" s="79"/>
      <c r="BF184" s="79"/>
      <c r="BG184" s="79"/>
    </row>
    <row r="185" spans="1:59" s="80" customFormat="1">
      <c r="A185" s="213"/>
      <c r="B185" s="184">
        <v>173</v>
      </c>
      <c r="C185" s="248"/>
      <c r="D185" s="185"/>
      <c r="E185" s="220"/>
      <c r="F185" s="221"/>
      <c r="G185" s="221"/>
      <c r="H185" s="296"/>
      <c r="I185" s="189"/>
      <c r="J185" s="190"/>
      <c r="K185" s="189"/>
      <c r="L185" s="214" t="str">
        <f t="shared" si="8"/>
        <v/>
      </c>
      <c r="M185" s="215" t="str">
        <f t="shared" si="9"/>
        <v/>
      </c>
      <c r="N185" s="214" t="str">
        <f t="shared" si="10"/>
        <v/>
      </c>
      <c r="O185" s="216">
        <f t="shared" si="11"/>
        <v>0</v>
      </c>
      <c r="P185" s="210"/>
      <c r="Q185" s="386"/>
      <c r="R185" s="181"/>
      <c r="S185" s="208"/>
      <c r="T185" s="387"/>
      <c r="U185" s="181"/>
      <c r="V185" s="210"/>
      <c r="W185" s="189"/>
      <c r="X185" s="210"/>
      <c r="Y185" s="189"/>
      <c r="Z185" s="210"/>
      <c r="AA185" s="386"/>
      <c r="AB185" s="181"/>
      <c r="AC185" s="181"/>
      <c r="AD185" s="181"/>
      <c r="AE185" s="181"/>
      <c r="AF185" s="210"/>
      <c r="AG185" s="192"/>
      <c r="AH185" s="210"/>
      <c r="AI185" s="192"/>
      <c r="AJ185" s="210"/>
      <c r="AK185" s="194"/>
      <c r="AL185" s="210"/>
      <c r="AM185" s="192"/>
      <c r="AN185" s="188"/>
      <c r="AO185" s="210"/>
      <c r="AP185" s="192"/>
      <c r="AQ185" s="188"/>
      <c r="AR185" s="210"/>
      <c r="AS185" s="192"/>
      <c r="AT185" s="188"/>
      <c r="AU185" s="210"/>
      <c r="AV185" s="79"/>
      <c r="AW185" s="79"/>
      <c r="AX185" s="79"/>
      <c r="AY185" s="79"/>
      <c r="AZ185" s="177"/>
      <c r="BA185" s="79"/>
      <c r="BB185" s="79"/>
      <c r="BC185" s="177"/>
      <c r="BD185" s="79"/>
      <c r="BE185" s="79"/>
      <c r="BF185" s="79"/>
      <c r="BG185" s="79"/>
    </row>
    <row r="186" spans="1:59" s="80" customFormat="1">
      <c r="A186" s="213"/>
      <c r="B186" s="184">
        <v>174</v>
      </c>
      <c r="C186" s="248"/>
      <c r="D186" s="185"/>
      <c r="E186" s="220"/>
      <c r="F186" s="221"/>
      <c r="G186" s="221"/>
      <c r="H186" s="296"/>
      <c r="I186" s="189"/>
      <c r="J186" s="190"/>
      <c r="K186" s="189"/>
      <c r="L186" s="214" t="str">
        <f t="shared" si="8"/>
        <v/>
      </c>
      <c r="M186" s="215" t="str">
        <f t="shared" si="9"/>
        <v/>
      </c>
      <c r="N186" s="214" t="str">
        <f t="shared" si="10"/>
        <v/>
      </c>
      <c r="O186" s="216">
        <f t="shared" si="11"/>
        <v>0</v>
      </c>
      <c r="P186" s="210"/>
      <c r="Q186" s="386"/>
      <c r="R186" s="181"/>
      <c r="S186" s="208"/>
      <c r="T186" s="387"/>
      <c r="U186" s="181"/>
      <c r="V186" s="210"/>
      <c r="W186" s="189"/>
      <c r="X186" s="210"/>
      <c r="Y186" s="189"/>
      <c r="Z186" s="210"/>
      <c r="AA186" s="386"/>
      <c r="AB186" s="181"/>
      <c r="AC186" s="181"/>
      <c r="AD186" s="181"/>
      <c r="AE186" s="181"/>
      <c r="AF186" s="210"/>
      <c r="AG186" s="192"/>
      <c r="AH186" s="210"/>
      <c r="AI186" s="192"/>
      <c r="AJ186" s="210"/>
      <c r="AK186" s="194"/>
      <c r="AL186" s="210"/>
      <c r="AM186" s="192"/>
      <c r="AN186" s="188"/>
      <c r="AO186" s="210"/>
      <c r="AP186" s="192"/>
      <c r="AQ186" s="188"/>
      <c r="AR186" s="210"/>
      <c r="AS186" s="192"/>
      <c r="AT186" s="188"/>
      <c r="AU186" s="210"/>
      <c r="AV186" s="79"/>
      <c r="AW186" s="79"/>
      <c r="AX186" s="79"/>
      <c r="AY186" s="79"/>
      <c r="AZ186" s="177"/>
      <c r="BA186" s="79"/>
      <c r="BB186" s="79"/>
      <c r="BC186" s="177"/>
      <c r="BD186" s="79"/>
      <c r="BE186" s="79"/>
      <c r="BF186" s="79"/>
      <c r="BG186" s="79"/>
    </row>
    <row r="187" spans="1:59" s="80" customFormat="1">
      <c r="A187" s="213"/>
      <c r="B187" s="184">
        <v>175</v>
      </c>
      <c r="C187" s="248"/>
      <c r="D187" s="185"/>
      <c r="E187" s="220"/>
      <c r="F187" s="221"/>
      <c r="G187" s="221"/>
      <c r="H187" s="296"/>
      <c r="I187" s="189"/>
      <c r="J187" s="190"/>
      <c r="K187" s="189"/>
      <c r="L187" s="214" t="str">
        <f t="shared" si="8"/>
        <v/>
      </c>
      <c r="M187" s="215" t="str">
        <f t="shared" si="9"/>
        <v/>
      </c>
      <c r="N187" s="214" t="str">
        <f t="shared" si="10"/>
        <v/>
      </c>
      <c r="O187" s="216">
        <f t="shared" si="11"/>
        <v>0</v>
      </c>
      <c r="P187" s="210"/>
      <c r="Q187" s="386"/>
      <c r="R187" s="181"/>
      <c r="S187" s="208"/>
      <c r="T187" s="387"/>
      <c r="U187" s="181"/>
      <c r="V187" s="210"/>
      <c r="W187" s="189"/>
      <c r="X187" s="210"/>
      <c r="Y187" s="189"/>
      <c r="Z187" s="210"/>
      <c r="AA187" s="386"/>
      <c r="AB187" s="181"/>
      <c r="AC187" s="181"/>
      <c r="AD187" s="181"/>
      <c r="AE187" s="181"/>
      <c r="AF187" s="210"/>
      <c r="AG187" s="192"/>
      <c r="AH187" s="210"/>
      <c r="AI187" s="192"/>
      <c r="AJ187" s="210"/>
      <c r="AK187" s="194"/>
      <c r="AL187" s="210"/>
      <c r="AM187" s="192"/>
      <c r="AN187" s="188"/>
      <c r="AO187" s="210"/>
      <c r="AP187" s="192"/>
      <c r="AQ187" s="188"/>
      <c r="AR187" s="210"/>
      <c r="AS187" s="192"/>
      <c r="AT187" s="188"/>
      <c r="AU187" s="210"/>
      <c r="AV187" s="79"/>
      <c r="AW187" s="79"/>
      <c r="AX187" s="79"/>
      <c r="AY187" s="79"/>
      <c r="AZ187" s="177"/>
      <c r="BA187" s="79"/>
      <c r="BB187" s="79"/>
      <c r="BC187" s="177"/>
      <c r="BD187" s="79"/>
      <c r="BE187" s="79"/>
      <c r="BF187" s="79"/>
      <c r="BG187" s="79"/>
    </row>
    <row r="188" spans="1:59" s="80" customFormat="1">
      <c r="A188" s="213"/>
      <c r="B188" s="184">
        <v>176</v>
      </c>
      <c r="C188" s="248"/>
      <c r="D188" s="185"/>
      <c r="E188" s="220"/>
      <c r="F188" s="221"/>
      <c r="G188" s="221"/>
      <c r="H188" s="296"/>
      <c r="I188" s="189"/>
      <c r="J188" s="190"/>
      <c r="K188" s="189"/>
      <c r="L188" s="214" t="str">
        <f t="shared" si="8"/>
        <v/>
      </c>
      <c r="M188" s="215" t="str">
        <f t="shared" si="9"/>
        <v/>
      </c>
      <c r="N188" s="214" t="str">
        <f t="shared" si="10"/>
        <v/>
      </c>
      <c r="O188" s="216">
        <f t="shared" si="11"/>
        <v>0</v>
      </c>
      <c r="P188" s="210"/>
      <c r="Q188" s="386"/>
      <c r="R188" s="181"/>
      <c r="S188" s="208"/>
      <c r="T188" s="387"/>
      <c r="U188" s="181"/>
      <c r="V188" s="210"/>
      <c r="W188" s="189"/>
      <c r="X188" s="210"/>
      <c r="Y188" s="189"/>
      <c r="Z188" s="210"/>
      <c r="AA188" s="386"/>
      <c r="AB188" s="181"/>
      <c r="AC188" s="181"/>
      <c r="AD188" s="181"/>
      <c r="AE188" s="181"/>
      <c r="AF188" s="210"/>
      <c r="AG188" s="192"/>
      <c r="AH188" s="210"/>
      <c r="AI188" s="192"/>
      <c r="AJ188" s="210"/>
      <c r="AK188" s="194"/>
      <c r="AL188" s="210"/>
      <c r="AM188" s="192"/>
      <c r="AN188" s="188"/>
      <c r="AO188" s="210"/>
      <c r="AP188" s="192"/>
      <c r="AQ188" s="188"/>
      <c r="AR188" s="210"/>
      <c r="AS188" s="192"/>
      <c r="AT188" s="188"/>
      <c r="AU188" s="210"/>
      <c r="AV188" s="79"/>
      <c r="AW188" s="79"/>
      <c r="AX188" s="79"/>
      <c r="AY188" s="79"/>
      <c r="AZ188" s="177"/>
      <c r="BA188" s="79"/>
      <c r="BB188" s="79"/>
      <c r="BC188" s="177"/>
      <c r="BD188" s="79"/>
      <c r="BE188" s="79"/>
      <c r="BF188" s="79"/>
      <c r="BG188" s="79"/>
    </row>
    <row r="189" spans="1:59" s="80" customFormat="1">
      <c r="A189" s="213"/>
      <c r="B189" s="184">
        <v>177</v>
      </c>
      <c r="C189" s="248"/>
      <c r="D189" s="185"/>
      <c r="E189" s="220"/>
      <c r="F189" s="221"/>
      <c r="G189" s="221"/>
      <c r="H189" s="296"/>
      <c r="I189" s="189"/>
      <c r="J189" s="190"/>
      <c r="K189" s="189"/>
      <c r="L189" s="214" t="str">
        <f t="shared" si="8"/>
        <v/>
      </c>
      <c r="M189" s="215" t="str">
        <f t="shared" si="9"/>
        <v/>
      </c>
      <c r="N189" s="214" t="str">
        <f t="shared" si="10"/>
        <v/>
      </c>
      <c r="O189" s="216">
        <f t="shared" si="11"/>
        <v>0</v>
      </c>
      <c r="P189" s="210"/>
      <c r="Q189" s="386"/>
      <c r="R189" s="181"/>
      <c r="S189" s="208"/>
      <c r="T189" s="387"/>
      <c r="U189" s="181"/>
      <c r="V189" s="210"/>
      <c r="W189" s="189"/>
      <c r="X189" s="210"/>
      <c r="Y189" s="189"/>
      <c r="Z189" s="210"/>
      <c r="AA189" s="386"/>
      <c r="AB189" s="181"/>
      <c r="AC189" s="181"/>
      <c r="AD189" s="181"/>
      <c r="AE189" s="181"/>
      <c r="AF189" s="210"/>
      <c r="AG189" s="192"/>
      <c r="AH189" s="210"/>
      <c r="AI189" s="192"/>
      <c r="AJ189" s="210"/>
      <c r="AK189" s="194"/>
      <c r="AL189" s="210"/>
      <c r="AM189" s="192"/>
      <c r="AN189" s="188"/>
      <c r="AO189" s="210"/>
      <c r="AP189" s="192"/>
      <c r="AQ189" s="188"/>
      <c r="AR189" s="210"/>
      <c r="AS189" s="192"/>
      <c r="AT189" s="188"/>
      <c r="AU189" s="210"/>
      <c r="AV189" s="79"/>
      <c r="AW189" s="79"/>
      <c r="AX189" s="79"/>
      <c r="AY189" s="79"/>
      <c r="AZ189" s="177"/>
      <c r="BA189" s="79"/>
      <c r="BB189" s="79"/>
      <c r="BC189" s="177"/>
      <c r="BD189" s="79"/>
      <c r="BE189" s="79"/>
      <c r="BF189" s="79"/>
      <c r="BG189" s="79"/>
    </row>
    <row r="190" spans="1:59" s="80" customFormat="1">
      <c r="A190" s="213"/>
      <c r="B190" s="184">
        <v>178</v>
      </c>
      <c r="C190" s="248"/>
      <c r="D190" s="185"/>
      <c r="E190" s="220"/>
      <c r="F190" s="221"/>
      <c r="G190" s="221"/>
      <c r="H190" s="296"/>
      <c r="I190" s="189"/>
      <c r="J190" s="190"/>
      <c r="K190" s="189"/>
      <c r="L190" s="214" t="str">
        <f t="shared" si="8"/>
        <v/>
      </c>
      <c r="M190" s="215" t="str">
        <f t="shared" si="9"/>
        <v/>
      </c>
      <c r="N190" s="214" t="str">
        <f t="shared" si="10"/>
        <v/>
      </c>
      <c r="O190" s="216">
        <f t="shared" si="11"/>
        <v>0</v>
      </c>
      <c r="P190" s="210"/>
      <c r="Q190" s="386"/>
      <c r="R190" s="181"/>
      <c r="S190" s="208"/>
      <c r="T190" s="387"/>
      <c r="U190" s="181"/>
      <c r="V190" s="210"/>
      <c r="W190" s="189"/>
      <c r="X190" s="210"/>
      <c r="Y190" s="189"/>
      <c r="Z190" s="210"/>
      <c r="AA190" s="386"/>
      <c r="AB190" s="181"/>
      <c r="AC190" s="181"/>
      <c r="AD190" s="181"/>
      <c r="AE190" s="181"/>
      <c r="AF190" s="210"/>
      <c r="AG190" s="192"/>
      <c r="AH190" s="210"/>
      <c r="AI190" s="192"/>
      <c r="AJ190" s="210"/>
      <c r="AK190" s="194"/>
      <c r="AL190" s="210"/>
      <c r="AM190" s="192"/>
      <c r="AN190" s="188"/>
      <c r="AO190" s="210"/>
      <c r="AP190" s="192"/>
      <c r="AQ190" s="188"/>
      <c r="AR190" s="210"/>
      <c r="AS190" s="192"/>
      <c r="AT190" s="188"/>
      <c r="AU190" s="210"/>
      <c r="AV190" s="79"/>
      <c r="AW190" s="79"/>
      <c r="AX190" s="79"/>
      <c r="AY190" s="79"/>
      <c r="AZ190" s="177"/>
      <c r="BA190" s="79"/>
      <c r="BB190" s="79"/>
      <c r="BC190" s="177"/>
      <c r="BD190" s="79"/>
      <c r="BE190" s="79"/>
      <c r="BF190" s="79"/>
      <c r="BG190" s="79"/>
    </row>
    <row r="191" spans="1:59" s="80" customFormat="1">
      <c r="A191" s="213"/>
      <c r="B191" s="184">
        <v>179</v>
      </c>
      <c r="C191" s="248"/>
      <c r="D191" s="185"/>
      <c r="E191" s="220"/>
      <c r="F191" s="221"/>
      <c r="G191" s="221"/>
      <c r="H191" s="296"/>
      <c r="I191" s="189"/>
      <c r="J191" s="190"/>
      <c r="K191" s="189"/>
      <c r="L191" s="214" t="str">
        <f t="shared" si="8"/>
        <v/>
      </c>
      <c r="M191" s="215" t="str">
        <f t="shared" si="9"/>
        <v/>
      </c>
      <c r="N191" s="214" t="str">
        <f t="shared" si="10"/>
        <v/>
      </c>
      <c r="O191" s="216">
        <f t="shared" si="11"/>
        <v>0</v>
      </c>
      <c r="P191" s="210"/>
      <c r="Q191" s="386"/>
      <c r="R191" s="181"/>
      <c r="S191" s="208"/>
      <c r="T191" s="387"/>
      <c r="U191" s="181"/>
      <c r="V191" s="210"/>
      <c r="W191" s="189"/>
      <c r="X191" s="210"/>
      <c r="Y191" s="189"/>
      <c r="Z191" s="210"/>
      <c r="AA191" s="386"/>
      <c r="AB191" s="181"/>
      <c r="AC191" s="181"/>
      <c r="AD191" s="181"/>
      <c r="AE191" s="181"/>
      <c r="AF191" s="210"/>
      <c r="AG191" s="192"/>
      <c r="AH191" s="210"/>
      <c r="AI191" s="192"/>
      <c r="AJ191" s="210"/>
      <c r="AK191" s="194"/>
      <c r="AL191" s="210"/>
      <c r="AM191" s="192"/>
      <c r="AN191" s="188"/>
      <c r="AO191" s="210"/>
      <c r="AP191" s="192"/>
      <c r="AQ191" s="188"/>
      <c r="AR191" s="210"/>
      <c r="AS191" s="192"/>
      <c r="AT191" s="188"/>
      <c r="AU191" s="210"/>
      <c r="AV191" s="79"/>
      <c r="AW191" s="79"/>
      <c r="AX191" s="79"/>
      <c r="AY191" s="79"/>
      <c r="AZ191" s="177"/>
      <c r="BA191" s="79"/>
      <c r="BB191" s="79"/>
      <c r="BC191" s="177"/>
      <c r="BD191" s="79"/>
      <c r="BE191" s="79"/>
      <c r="BF191" s="79"/>
      <c r="BG191" s="79"/>
    </row>
    <row r="192" spans="1:59" s="80" customFormat="1">
      <c r="A192" s="213"/>
      <c r="B192" s="184">
        <v>180</v>
      </c>
      <c r="C192" s="248"/>
      <c r="D192" s="185"/>
      <c r="E192" s="220"/>
      <c r="F192" s="221"/>
      <c r="G192" s="221"/>
      <c r="H192" s="296"/>
      <c r="I192" s="189"/>
      <c r="J192" s="190"/>
      <c r="K192" s="189"/>
      <c r="L192" s="214" t="str">
        <f t="shared" si="8"/>
        <v/>
      </c>
      <c r="M192" s="215" t="str">
        <f t="shared" si="9"/>
        <v/>
      </c>
      <c r="N192" s="214" t="str">
        <f t="shared" si="10"/>
        <v/>
      </c>
      <c r="O192" s="216">
        <f t="shared" si="11"/>
        <v>0</v>
      </c>
      <c r="P192" s="210"/>
      <c r="Q192" s="386"/>
      <c r="R192" s="181"/>
      <c r="S192" s="208"/>
      <c r="T192" s="387"/>
      <c r="U192" s="181"/>
      <c r="V192" s="210"/>
      <c r="W192" s="189"/>
      <c r="X192" s="210"/>
      <c r="Y192" s="189"/>
      <c r="Z192" s="210"/>
      <c r="AA192" s="386"/>
      <c r="AB192" s="181"/>
      <c r="AC192" s="181"/>
      <c r="AD192" s="181"/>
      <c r="AE192" s="181"/>
      <c r="AF192" s="210"/>
      <c r="AG192" s="192"/>
      <c r="AH192" s="210"/>
      <c r="AI192" s="192"/>
      <c r="AJ192" s="210"/>
      <c r="AK192" s="194"/>
      <c r="AL192" s="210"/>
      <c r="AM192" s="192"/>
      <c r="AN192" s="188"/>
      <c r="AO192" s="210"/>
      <c r="AP192" s="192"/>
      <c r="AQ192" s="188"/>
      <c r="AR192" s="210"/>
      <c r="AS192" s="192"/>
      <c r="AT192" s="188"/>
      <c r="AU192" s="210"/>
      <c r="AV192" s="79"/>
      <c r="AW192" s="79"/>
      <c r="AX192" s="79"/>
      <c r="AY192" s="79"/>
      <c r="AZ192" s="177"/>
      <c r="BA192" s="79"/>
      <c r="BB192" s="79"/>
      <c r="BC192" s="177"/>
      <c r="BD192" s="79"/>
      <c r="BE192" s="79"/>
      <c r="BF192" s="79"/>
      <c r="BG192" s="79"/>
    </row>
    <row r="193" spans="1:59" s="80" customFormat="1">
      <c r="A193" s="213"/>
      <c r="B193" s="184">
        <v>181</v>
      </c>
      <c r="C193" s="248"/>
      <c r="D193" s="185"/>
      <c r="E193" s="220"/>
      <c r="F193" s="221"/>
      <c r="G193" s="221"/>
      <c r="H193" s="296"/>
      <c r="I193" s="189"/>
      <c r="J193" s="190"/>
      <c r="K193" s="189"/>
      <c r="L193" s="214" t="str">
        <f t="shared" si="8"/>
        <v/>
      </c>
      <c r="M193" s="215" t="str">
        <f t="shared" si="9"/>
        <v/>
      </c>
      <c r="N193" s="214" t="str">
        <f t="shared" si="10"/>
        <v/>
      </c>
      <c r="O193" s="216">
        <f t="shared" si="11"/>
        <v>0</v>
      </c>
      <c r="P193" s="210"/>
      <c r="Q193" s="386"/>
      <c r="R193" s="181"/>
      <c r="S193" s="208"/>
      <c r="T193" s="387"/>
      <c r="U193" s="181"/>
      <c r="V193" s="210"/>
      <c r="W193" s="189"/>
      <c r="X193" s="210"/>
      <c r="Y193" s="189"/>
      <c r="Z193" s="210"/>
      <c r="AA193" s="386"/>
      <c r="AB193" s="181"/>
      <c r="AC193" s="181"/>
      <c r="AD193" s="181"/>
      <c r="AE193" s="181"/>
      <c r="AF193" s="210"/>
      <c r="AG193" s="192"/>
      <c r="AH193" s="210"/>
      <c r="AI193" s="192"/>
      <c r="AJ193" s="210"/>
      <c r="AK193" s="194"/>
      <c r="AL193" s="210"/>
      <c r="AM193" s="192"/>
      <c r="AN193" s="188"/>
      <c r="AO193" s="210"/>
      <c r="AP193" s="192"/>
      <c r="AQ193" s="188"/>
      <c r="AR193" s="210"/>
      <c r="AS193" s="192"/>
      <c r="AT193" s="188"/>
      <c r="AU193" s="210"/>
      <c r="AV193" s="79"/>
      <c r="AW193" s="79"/>
      <c r="AX193" s="79"/>
      <c r="AY193" s="79"/>
      <c r="AZ193" s="177"/>
      <c r="BA193" s="79"/>
      <c r="BB193" s="79"/>
      <c r="BC193" s="177"/>
      <c r="BD193" s="79"/>
      <c r="BE193" s="79"/>
      <c r="BF193" s="79"/>
      <c r="BG193" s="79"/>
    </row>
    <row r="194" spans="1:59" s="80" customFormat="1">
      <c r="A194" s="213"/>
      <c r="B194" s="184">
        <v>182</v>
      </c>
      <c r="C194" s="248"/>
      <c r="D194" s="185"/>
      <c r="E194" s="220"/>
      <c r="F194" s="221"/>
      <c r="G194" s="221"/>
      <c r="H194" s="296"/>
      <c r="I194" s="189"/>
      <c r="J194" s="190"/>
      <c r="K194" s="189"/>
      <c r="L194" s="214" t="str">
        <f t="shared" si="8"/>
        <v/>
      </c>
      <c r="M194" s="215" t="str">
        <f t="shared" si="9"/>
        <v/>
      </c>
      <c r="N194" s="214" t="str">
        <f t="shared" si="10"/>
        <v/>
      </c>
      <c r="O194" s="216">
        <f t="shared" si="11"/>
        <v>0</v>
      </c>
      <c r="P194" s="210"/>
      <c r="Q194" s="386"/>
      <c r="R194" s="181"/>
      <c r="S194" s="208"/>
      <c r="T194" s="387"/>
      <c r="U194" s="181"/>
      <c r="V194" s="210"/>
      <c r="W194" s="189"/>
      <c r="X194" s="210"/>
      <c r="Y194" s="189"/>
      <c r="Z194" s="210"/>
      <c r="AA194" s="386"/>
      <c r="AB194" s="181"/>
      <c r="AC194" s="181"/>
      <c r="AD194" s="181"/>
      <c r="AE194" s="181"/>
      <c r="AF194" s="210"/>
      <c r="AG194" s="192"/>
      <c r="AH194" s="210"/>
      <c r="AI194" s="192"/>
      <c r="AJ194" s="210"/>
      <c r="AK194" s="194"/>
      <c r="AL194" s="210"/>
      <c r="AM194" s="192"/>
      <c r="AN194" s="188"/>
      <c r="AO194" s="210"/>
      <c r="AP194" s="192"/>
      <c r="AQ194" s="188"/>
      <c r="AR194" s="210"/>
      <c r="AS194" s="192"/>
      <c r="AT194" s="188"/>
      <c r="AU194" s="210"/>
      <c r="AV194" s="79"/>
      <c r="AW194" s="79"/>
      <c r="AX194" s="79"/>
      <c r="AY194" s="79"/>
      <c r="AZ194" s="177"/>
      <c r="BA194" s="79"/>
      <c r="BB194" s="79"/>
      <c r="BC194" s="177"/>
      <c r="BD194" s="79"/>
      <c r="BE194" s="79"/>
      <c r="BF194" s="79"/>
      <c r="BG194" s="79"/>
    </row>
    <row r="195" spans="1:59" s="80" customFormat="1">
      <c r="A195" s="213"/>
      <c r="B195" s="184">
        <v>183</v>
      </c>
      <c r="C195" s="248"/>
      <c r="D195" s="185"/>
      <c r="E195" s="220"/>
      <c r="F195" s="221"/>
      <c r="G195" s="221"/>
      <c r="H195" s="296"/>
      <c r="I195" s="189"/>
      <c r="J195" s="190"/>
      <c r="K195" s="189"/>
      <c r="L195" s="214" t="str">
        <f t="shared" si="8"/>
        <v/>
      </c>
      <c r="M195" s="215" t="str">
        <f t="shared" si="9"/>
        <v/>
      </c>
      <c r="N195" s="214" t="str">
        <f t="shared" si="10"/>
        <v/>
      </c>
      <c r="O195" s="216">
        <f t="shared" si="11"/>
        <v>0</v>
      </c>
      <c r="P195" s="210"/>
      <c r="Q195" s="386"/>
      <c r="R195" s="181"/>
      <c r="S195" s="208"/>
      <c r="T195" s="387"/>
      <c r="U195" s="181"/>
      <c r="V195" s="210"/>
      <c r="W195" s="189"/>
      <c r="X195" s="210"/>
      <c r="Y195" s="189"/>
      <c r="Z195" s="210"/>
      <c r="AA195" s="386"/>
      <c r="AB195" s="181"/>
      <c r="AC195" s="181"/>
      <c r="AD195" s="181"/>
      <c r="AE195" s="181"/>
      <c r="AF195" s="210"/>
      <c r="AG195" s="192"/>
      <c r="AH195" s="210"/>
      <c r="AI195" s="192"/>
      <c r="AJ195" s="210"/>
      <c r="AK195" s="194"/>
      <c r="AL195" s="210"/>
      <c r="AM195" s="192"/>
      <c r="AN195" s="188"/>
      <c r="AO195" s="210"/>
      <c r="AP195" s="192"/>
      <c r="AQ195" s="188"/>
      <c r="AR195" s="210"/>
      <c r="AS195" s="192"/>
      <c r="AT195" s="188"/>
      <c r="AU195" s="210"/>
      <c r="AV195" s="79"/>
      <c r="AW195" s="79"/>
      <c r="AX195" s="79"/>
      <c r="AY195" s="79"/>
      <c r="AZ195" s="177"/>
      <c r="BA195" s="79"/>
      <c r="BB195" s="79"/>
      <c r="BC195" s="177"/>
      <c r="BD195" s="79"/>
      <c r="BE195" s="79"/>
      <c r="BF195" s="79"/>
      <c r="BG195" s="79"/>
    </row>
    <row r="196" spans="1:59" s="80" customFormat="1">
      <c r="A196" s="213"/>
      <c r="B196" s="184">
        <v>184</v>
      </c>
      <c r="C196" s="248"/>
      <c r="D196" s="185"/>
      <c r="E196" s="220"/>
      <c r="F196" s="221"/>
      <c r="G196" s="221"/>
      <c r="H196" s="296"/>
      <c r="I196" s="189"/>
      <c r="J196" s="190"/>
      <c r="K196" s="189"/>
      <c r="L196" s="214" t="str">
        <f t="shared" si="8"/>
        <v/>
      </c>
      <c r="M196" s="215" t="str">
        <f t="shared" si="9"/>
        <v/>
      </c>
      <c r="N196" s="214" t="str">
        <f t="shared" si="10"/>
        <v/>
      </c>
      <c r="O196" s="216">
        <f t="shared" si="11"/>
        <v>0</v>
      </c>
      <c r="P196" s="210"/>
      <c r="Q196" s="386"/>
      <c r="R196" s="181"/>
      <c r="S196" s="208"/>
      <c r="T196" s="387"/>
      <c r="U196" s="181"/>
      <c r="V196" s="210"/>
      <c r="W196" s="189"/>
      <c r="X196" s="210"/>
      <c r="Y196" s="189"/>
      <c r="Z196" s="210"/>
      <c r="AA196" s="386"/>
      <c r="AB196" s="181"/>
      <c r="AC196" s="181"/>
      <c r="AD196" s="181"/>
      <c r="AE196" s="181"/>
      <c r="AF196" s="210"/>
      <c r="AG196" s="192"/>
      <c r="AH196" s="210"/>
      <c r="AI196" s="192"/>
      <c r="AJ196" s="210"/>
      <c r="AK196" s="194"/>
      <c r="AL196" s="210"/>
      <c r="AM196" s="192"/>
      <c r="AN196" s="188"/>
      <c r="AO196" s="210"/>
      <c r="AP196" s="192"/>
      <c r="AQ196" s="188"/>
      <c r="AR196" s="210"/>
      <c r="AS196" s="192"/>
      <c r="AT196" s="188"/>
      <c r="AU196" s="210"/>
      <c r="AV196" s="79"/>
      <c r="AW196" s="79"/>
      <c r="AX196" s="79"/>
      <c r="AY196" s="79"/>
      <c r="AZ196" s="177"/>
      <c r="BA196" s="79"/>
      <c r="BB196" s="79"/>
      <c r="BC196" s="177"/>
      <c r="BD196" s="79"/>
      <c r="BE196" s="79"/>
      <c r="BF196" s="79"/>
      <c r="BG196" s="79"/>
    </row>
    <row r="197" spans="1:59" s="80" customFormat="1">
      <c r="A197" s="213"/>
      <c r="B197" s="184">
        <v>185</v>
      </c>
      <c r="C197" s="248"/>
      <c r="D197" s="185"/>
      <c r="E197" s="220"/>
      <c r="F197" s="221"/>
      <c r="G197" s="221"/>
      <c r="H197" s="296"/>
      <c r="I197" s="189"/>
      <c r="J197" s="190"/>
      <c r="K197" s="189"/>
      <c r="L197" s="214" t="str">
        <f t="shared" si="8"/>
        <v/>
      </c>
      <c r="M197" s="215" t="str">
        <f t="shared" si="9"/>
        <v/>
      </c>
      <c r="N197" s="214" t="str">
        <f t="shared" si="10"/>
        <v/>
      </c>
      <c r="O197" s="216">
        <f t="shared" si="11"/>
        <v>0</v>
      </c>
      <c r="P197" s="210"/>
      <c r="Q197" s="386"/>
      <c r="R197" s="181"/>
      <c r="S197" s="208"/>
      <c r="T197" s="387"/>
      <c r="U197" s="181"/>
      <c r="V197" s="210"/>
      <c r="W197" s="189"/>
      <c r="X197" s="210"/>
      <c r="Y197" s="189"/>
      <c r="Z197" s="210"/>
      <c r="AA197" s="386"/>
      <c r="AB197" s="181"/>
      <c r="AC197" s="181"/>
      <c r="AD197" s="181"/>
      <c r="AE197" s="181"/>
      <c r="AF197" s="210"/>
      <c r="AG197" s="192"/>
      <c r="AH197" s="210"/>
      <c r="AI197" s="192"/>
      <c r="AJ197" s="210"/>
      <c r="AK197" s="194"/>
      <c r="AL197" s="210"/>
      <c r="AM197" s="192"/>
      <c r="AN197" s="188"/>
      <c r="AO197" s="210"/>
      <c r="AP197" s="192"/>
      <c r="AQ197" s="188"/>
      <c r="AR197" s="210"/>
      <c r="AS197" s="192"/>
      <c r="AT197" s="188"/>
      <c r="AU197" s="210"/>
      <c r="AV197" s="79"/>
      <c r="AW197" s="79"/>
      <c r="AX197" s="79"/>
      <c r="AY197" s="79"/>
      <c r="AZ197" s="177"/>
      <c r="BA197" s="79"/>
      <c r="BB197" s="79"/>
      <c r="BC197" s="177"/>
      <c r="BD197" s="79"/>
      <c r="BE197" s="79"/>
      <c r="BF197" s="79"/>
      <c r="BG197" s="79"/>
    </row>
    <row r="198" spans="1:59" s="80" customFormat="1">
      <c r="A198" s="213"/>
      <c r="B198" s="184">
        <v>186</v>
      </c>
      <c r="C198" s="248"/>
      <c r="D198" s="185"/>
      <c r="E198" s="220"/>
      <c r="F198" s="221"/>
      <c r="G198" s="221"/>
      <c r="H198" s="296"/>
      <c r="I198" s="189"/>
      <c r="J198" s="190"/>
      <c r="K198" s="189"/>
      <c r="L198" s="214" t="str">
        <f t="shared" si="8"/>
        <v/>
      </c>
      <c r="M198" s="215" t="str">
        <f t="shared" si="9"/>
        <v/>
      </c>
      <c r="N198" s="214" t="str">
        <f t="shared" si="10"/>
        <v/>
      </c>
      <c r="O198" s="216">
        <f t="shared" si="11"/>
        <v>0</v>
      </c>
      <c r="P198" s="210"/>
      <c r="Q198" s="386"/>
      <c r="R198" s="181"/>
      <c r="S198" s="208"/>
      <c r="T198" s="387"/>
      <c r="U198" s="181"/>
      <c r="V198" s="210"/>
      <c r="W198" s="189"/>
      <c r="X198" s="210"/>
      <c r="Y198" s="189"/>
      <c r="Z198" s="210"/>
      <c r="AA198" s="386"/>
      <c r="AB198" s="181"/>
      <c r="AC198" s="181"/>
      <c r="AD198" s="181"/>
      <c r="AE198" s="181"/>
      <c r="AF198" s="210"/>
      <c r="AG198" s="192"/>
      <c r="AH198" s="210"/>
      <c r="AI198" s="192"/>
      <c r="AJ198" s="210"/>
      <c r="AK198" s="194"/>
      <c r="AL198" s="210"/>
      <c r="AM198" s="192"/>
      <c r="AN198" s="188"/>
      <c r="AO198" s="210"/>
      <c r="AP198" s="192"/>
      <c r="AQ198" s="188"/>
      <c r="AR198" s="210"/>
      <c r="AS198" s="192"/>
      <c r="AT198" s="188"/>
      <c r="AU198" s="210"/>
      <c r="AV198" s="79"/>
      <c r="AW198" s="79"/>
      <c r="AX198" s="79"/>
      <c r="AY198" s="79"/>
      <c r="AZ198" s="177"/>
      <c r="BA198" s="79"/>
      <c r="BB198" s="79"/>
      <c r="BC198" s="177"/>
      <c r="BD198" s="79"/>
      <c r="BE198" s="79"/>
      <c r="BF198" s="79"/>
      <c r="BG198" s="79"/>
    </row>
    <row r="199" spans="1:59" s="80" customFormat="1">
      <c r="A199" s="213"/>
      <c r="B199" s="184">
        <v>187</v>
      </c>
      <c r="C199" s="248"/>
      <c r="D199" s="185"/>
      <c r="E199" s="220"/>
      <c r="F199" s="221"/>
      <c r="G199" s="221"/>
      <c r="H199" s="296"/>
      <c r="I199" s="189"/>
      <c r="J199" s="190"/>
      <c r="K199" s="189"/>
      <c r="L199" s="214" t="str">
        <f t="shared" si="8"/>
        <v/>
      </c>
      <c r="M199" s="215" t="str">
        <f t="shared" si="9"/>
        <v/>
      </c>
      <c r="N199" s="214" t="str">
        <f t="shared" si="10"/>
        <v/>
      </c>
      <c r="O199" s="216">
        <f t="shared" si="11"/>
        <v>0</v>
      </c>
      <c r="P199" s="210"/>
      <c r="Q199" s="386"/>
      <c r="R199" s="181"/>
      <c r="S199" s="208"/>
      <c r="T199" s="387"/>
      <c r="U199" s="181"/>
      <c r="V199" s="210"/>
      <c r="W199" s="189"/>
      <c r="X199" s="210"/>
      <c r="Y199" s="189"/>
      <c r="Z199" s="210"/>
      <c r="AA199" s="386"/>
      <c r="AB199" s="181"/>
      <c r="AC199" s="181"/>
      <c r="AD199" s="181"/>
      <c r="AE199" s="181"/>
      <c r="AF199" s="210"/>
      <c r="AG199" s="192"/>
      <c r="AH199" s="210"/>
      <c r="AI199" s="192"/>
      <c r="AJ199" s="210"/>
      <c r="AK199" s="194"/>
      <c r="AL199" s="210"/>
      <c r="AM199" s="192"/>
      <c r="AN199" s="188"/>
      <c r="AO199" s="210"/>
      <c r="AP199" s="192"/>
      <c r="AQ199" s="188"/>
      <c r="AR199" s="210"/>
      <c r="AS199" s="192"/>
      <c r="AT199" s="188"/>
      <c r="AU199" s="210"/>
      <c r="AV199" s="79"/>
      <c r="AW199" s="79"/>
      <c r="AX199" s="79"/>
      <c r="AY199" s="79"/>
      <c r="AZ199" s="177"/>
      <c r="BA199" s="79"/>
      <c r="BB199" s="79"/>
      <c r="BC199" s="177"/>
      <c r="BD199" s="79"/>
      <c r="BE199" s="79"/>
      <c r="BF199" s="79"/>
      <c r="BG199" s="79"/>
    </row>
    <row r="200" spans="1:59" s="80" customFormat="1">
      <c r="A200" s="213"/>
      <c r="B200" s="184">
        <v>188</v>
      </c>
      <c r="C200" s="248"/>
      <c r="D200" s="185"/>
      <c r="E200" s="220"/>
      <c r="F200" s="221"/>
      <c r="G200" s="221"/>
      <c r="H200" s="296"/>
      <c r="I200" s="189"/>
      <c r="J200" s="190"/>
      <c r="K200" s="189"/>
      <c r="L200" s="214" t="str">
        <f t="shared" si="8"/>
        <v/>
      </c>
      <c r="M200" s="215" t="str">
        <f t="shared" si="9"/>
        <v/>
      </c>
      <c r="N200" s="214" t="str">
        <f t="shared" si="10"/>
        <v/>
      </c>
      <c r="O200" s="216">
        <f t="shared" si="11"/>
        <v>0</v>
      </c>
      <c r="P200" s="210"/>
      <c r="Q200" s="386"/>
      <c r="R200" s="181"/>
      <c r="S200" s="208"/>
      <c r="T200" s="387"/>
      <c r="U200" s="181"/>
      <c r="V200" s="210"/>
      <c r="W200" s="189"/>
      <c r="X200" s="210"/>
      <c r="Y200" s="189"/>
      <c r="Z200" s="210"/>
      <c r="AA200" s="386"/>
      <c r="AB200" s="181"/>
      <c r="AC200" s="181"/>
      <c r="AD200" s="181"/>
      <c r="AE200" s="181"/>
      <c r="AF200" s="210"/>
      <c r="AG200" s="192"/>
      <c r="AH200" s="210"/>
      <c r="AI200" s="192"/>
      <c r="AJ200" s="210"/>
      <c r="AK200" s="194"/>
      <c r="AL200" s="210"/>
      <c r="AM200" s="192"/>
      <c r="AN200" s="188"/>
      <c r="AO200" s="210"/>
      <c r="AP200" s="192"/>
      <c r="AQ200" s="188"/>
      <c r="AR200" s="210"/>
      <c r="AS200" s="192"/>
      <c r="AT200" s="188"/>
      <c r="AU200" s="210"/>
      <c r="AV200" s="79"/>
      <c r="AW200" s="79"/>
      <c r="AX200" s="79"/>
      <c r="AY200" s="79"/>
      <c r="AZ200" s="177"/>
      <c r="BA200" s="79"/>
      <c r="BB200" s="79"/>
      <c r="BC200" s="177"/>
      <c r="BD200" s="79"/>
      <c r="BE200" s="79"/>
      <c r="BF200" s="79"/>
      <c r="BG200" s="79"/>
    </row>
    <row r="201" spans="1:59" s="80" customFormat="1">
      <c r="A201" s="213"/>
      <c r="B201" s="184">
        <v>189</v>
      </c>
      <c r="C201" s="248"/>
      <c r="D201" s="185"/>
      <c r="E201" s="220"/>
      <c r="F201" s="221"/>
      <c r="G201" s="221"/>
      <c r="H201" s="296"/>
      <c r="I201" s="189"/>
      <c r="J201" s="190"/>
      <c r="K201" s="189"/>
      <c r="L201" s="214" t="str">
        <f t="shared" si="8"/>
        <v/>
      </c>
      <c r="M201" s="215" t="str">
        <f t="shared" si="9"/>
        <v/>
      </c>
      <c r="N201" s="214" t="str">
        <f t="shared" si="10"/>
        <v/>
      </c>
      <c r="O201" s="216">
        <f t="shared" si="11"/>
        <v>0</v>
      </c>
      <c r="P201" s="210"/>
      <c r="Q201" s="386"/>
      <c r="R201" s="181"/>
      <c r="S201" s="208"/>
      <c r="T201" s="387"/>
      <c r="U201" s="181"/>
      <c r="V201" s="210"/>
      <c r="W201" s="189"/>
      <c r="X201" s="210"/>
      <c r="Y201" s="189"/>
      <c r="Z201" s="210"/>
      <c r="AA201" s="386"/>
      <c r="AB201" s="181"/>
      <c r="AC201" s="181"/>
      <c r="AD201" s="181"/>
      <c r="AE201" s="181"/>
      <c r="AF201" s="210"/>
      <c r="AG201" s="192"/>
      <c r="AH201" s="210"/>
      <c r="AI201" s="192"/>
      <c r="AJ201" s="210"/>
      <c r="AK201" s="194"/>
      <c r="AL201" s="210"/>
      <c r="AM201" s="192"/>
      <c r="AN201" s="188"/>
      <c r="AO201" s="210"/>
      <c r="AP201" s="192"/>
      <c r="AQ201" s="188"/>
      <c r="AR201" s="210"/>
      <c r="AS201" s="192"/>
      <c r="AT201" s="188"/>
      <c r="AU201" s="210"/>
      <c r="AV201" s="79"/>
      <c r="AW201" s="79"/>
      <c r="AX201" s="79"/>
      <c r="AY201" s="79"/>
      <c r="AZ201" s="177"/>
      <c r="BA201" s="79"/>
      <c r="BB201" s="79"/>
      <c r="BC201" s="177"/>
      <c r="BD201" s="79"/>
      <c r="BE201" s="79"/>
      <c r="BF201" s="79"/>
      <c r="BG201" s="79"/>
    </row>
    <row r="202" spans="1:59" s="80" customFormat="1">
      <c r="A202" s="213"/>
      <c r="B202" s="184">
        <v>190</v>
      </c>
      <c r="C202" s="248"/>
      <c r="D202" s="185"/>
      <c r="E202" s="220"/>
      <c r="F202" s="221"/>
      <c r="G202" s="221"/>
      <c r="H202" s="296"/>
      <c r="I202" s="189"/>
      <c r="J202" s="190"/>
      <c r="K202" s="189"/>
      <c r="L202" s="214" t="str">
        <f t="shared" si="8"/>
        <v/>
      </c>
      <c r="M202" s="215" t="str">
        <f t="shared" si="9"/>
        <v/>
      </c>
      <c r="N202" s="214" t="str">
        <f t="shared" si="10"/>
        <v/>
      </c>
      <c r="O202" s="216">
        <f t="shared" si="11"/>
        <v>0</v>
      </c>
      <c r="P202" s="210"/>
      <c r="Q202" s="386"/>
      <c r="R202" s="181"/>
      <c r="S202" s="208"/>
      <c r="T202" s="387"/>
      <c r="U202" s="181"/>
      <c r="V202" s="210"/>
      <c r="W202" s="189"/>
      <c r="X202" s="210"/>
      <c r="Y202" s="189"/>
      <c r="Z202" s="210"/>
      <c r="AA202" s="386"/>
      <c r="AB202" s="181"/>
      <c r="AC202" s="181"/>
      <c r="AD202" s="181"/>
      <c r="AE202" s="181"/>
      <c r="AF202" s="210"/>
      <c r="AG202" s="192"/>
      <c r="AH202" s="210"/>
      <c r="AI202" s="192"/>
      <c r="AJ202" s="210"/>
      <c r="AK202" s="194"/>
      <c r="AL202" s="210"/>
      <c r="AM202" s="192"/>
      <c r="AN202" s="188"/>
      <c r="AO202" s="210"/>
      <c r="AP202" s="192"/>
      <c r="AQ202" s="188"/>
      <c r="AR202" s="210"/>
      <c r="AS202" s="192"/>
      <c r="AT202" s="188"/>
      <c r="AU202" s="210"/>
      <c r="AV202" s="79"/>
      <c r="AW202" s="79"/>
      <c r="AX202" s="79"/>
      <c r="AY202" s="79"/>
      <c r="AZ202" s="177"/>
      <c r="BA202" s="79"/>
      <c r="BB202" s="79"/>
      <c r="BC202" s="177"/>
      <c r="BD202" s="79"/>
      <c r="BE202" s="79"/>
      <c r="BF202" s="79"/>
      <c r="BG202" s="79"/>
    </row>
    <row r="203" spans="1:59" s="80" customFormat="1">
      <c r="A203" s="213"/>
      <c r="B203" s="184">
        <v>191</v>
      </c>
      <c r="C203" s="248"/>
      <c r="D203" s="185"/>
      <c r="E203" s="220"/>
      <c r="F203" s="221"/>
      <c r="G203" s="221"/>
      <c r="H203" s="296"/>
      <c r="I203" s="189"/>
      <c r="J203" s="190"/>
      <c r="K203" s="189"/>
      <c r="L203" s="214" t="str">
        <f t="shared" si="8"/>
        <v/>
      </c>
      <c r="M203" s="215" t="str">
        <f t="shared" si="9"/>
        <v/>
      </c>
      <c r="N203" s="214" t="str">
        <f t="shared" si="10"/>
        <v/>
      </c>
      <c r="O203" s="216">
        <f t="shared" si="11"/>
        <v>0</v>
      </c>
      <c r="P203" s="210"/>
      <c r="Q203" s="386"/>
      <c r="R203" s="181"/>
      <c r="S203" s="208"/>
      <c r="T203" s="387"/>
      <c r="U203" s="181"/>
      <c r="V203" s="210"/>
      <c r="W203" s="189"/>
      <c r="X203" s="210"/>
      <c r="Y203" s="189"/>
      <c r="Z203" s="210"/>
      <c r="AA203" s="386"/>
      <c r="AB203" s="181"/>
      <c r="AC203" s="181"/>
      <c r="AD203" s="181"/>
      <c r="AE203" s="181"/>
      <c r="AF203" s="210"/>
      <c r="AG203" s="192"/>
      <c r="AH203" s="210"/>
      <c r="AI203" s="192"/>
      <c r="AJ203" s="210"/>
      <c r="AK203" s="194"/>
      <c r="AL203" s="210"/>
      <c r="AM203" s="192"/>
      <c r="AN203" s="188"/>
      <c r="AO203" s="210"/>
      <c r="AP203" s="192"/>
      <c r="AQ203" s="188"/>
      <c r="AR203" s="210"/>
      <c r="AS203" s="192"/>
      <c r="AT203" s="188"/>
      <c r="AU203" s="210"/>
      <c r="AV203" s="79"/>
      <c r="AW203" s="79"/>
      <c r="AX203" s="79"/>
      <c r="AY203" s="79"/>
      <c r="AZ203" s="177"/>
      <c r="BA203" s="79"/>
      <c r="BB203" s="79"/>
      <c r="BC203" s="177"/>
      <c r="BD203" s="79"/>
      <c r="BE203" s="79"/>
      <c r="BF203" s="79"/>
      <c r="BG203" s="79"/>
    </row>
    <row r="204" spans="1:59" s="80" customFormat="1">
      <c r="A204" s="213"/>
      <c r="B204" s="184">
        <v>192</v>
      </c>
      <c r="C204" s="248"/>
      <c r="D204" s="185"/>
      <c r="E204" s="220"/>
      <c r="F204" s="221"/>
      <c r="G204" s="221"/>
      <c r="H204" s="296"/>
      <c r="I204" s="189"/>
      <c r="J204" s="190"/>
      <c r="K204" s="189"/>
      <c r="L204" s="214" t="str">
        <f t="shared" si="8"/>
        <v/>
      </c>
      <c r="M204" s="215" t="str">
        <f t="shared" si="9"/>
        <v/>
      </c>
      <c r="N204" s="214" t="str">
        <f t="shared" si="10"/>
        <v/>
      </c>
      <c r="O204" s="216">
        <f t="shared" si="11"/>
        <v>0</v>
      </c>
      <c r="P204" s="210"/>
      <c r="Q204" s="386"/>
      <c r="R204" s="181"/>
      <c r="S204" s="208"/>
      <c r="T204" s="387"/>
      <c r="U204" s="181"/>
      <c r="V204" s="210"/>
      <c r="W204" s="189"/>
      <c r="X204" s="210"/>
      <c r="Y204" s="189"/>
      <c r="Z204" s="210"/>
      <c r="AA204" s="386"/>
      <c r="AB204" s="181"/>
      <c r="AC204" s="181"/>
      <c r="AD204" s="181"/>
      <c r="AE204" s="181"/>
      <c r="AF204" s="210"/>
      <c r="AG204" s="192"/>
      <c r="AH204" s="210"/>
      <c r="AI204" s="192"/>
      <c r="AJ204" s="210"/>
      <c r="AK204" s="194"/>
      <c r="AL204" s="210"/>
      <c r="AM204" s="192"/>
      <c r="AN204" s="188"/>
      <c r="AO204" s="210"/>
      <c r="AP204" s="192"/>
      <c r="AQ204" s="188"/>
      <c r="AR204" s="210"/>
      <c r="AS204" s="192"/>
      <c r="AT204" s="188"/>
      <c r="AU204" s="210"/>
      <c r="AV204" s="79"/>
      <c r="AW204" s="79"/>
      <c r="AX204" s="79"/>
      <c r="AY204" s="79"/>
      <c r="AZ204" s="177"/>
      <c r="BA204" s="79"/>
      <c r="BB204" s="79"/>
      <c r="BC204" s="177"/>
      <c r="BD204" s="79"/>
      <c r="BE204" s="79"/>
      <c r="BF204" s="79"/>
      <c r="BG204" s="79"/>
    </row>
    <row r="205" spans="1:59" s="80" customFormat="1">
      <c r="A205" s="213"/>
      <c r="B205" s="184">
        <v>193</v>
      </c>
      <c r="C205" s="248"/>
      <c r="D205" s="185"/>
      <c r="E205" s="220"/>
      <c r="F205" s="221"/>
      <c r="G205" s="221"/>
      <c r="H205" s="296"/>
      <c r="I205" s="189"/>
      <c r="J205" s="190"/>
      <c r="K205" s="189"/>
      <c r="L205" s="214" t="str">
        <f t="shared" ref="L205:L268" si="12">IF($F205="","",VLOOKUP($F205,$AX$13:$AY$17,2,TRUE))</f>
        <v/>
      </c>
      <c r="M205" s="215" t="str">
        <f t="shared" ref="M205:M268" si="13">IF($G205="","",INDEX($BB$13:$BB$16,MATCH($G205,$BA$13:$BA$16,-1)))</f>
        <v/>
      </c>
      <c r="N205" s="214" t="str">
        <f t="shared" ref="N205:N268" si="14">IF(OR($F205="",$I205="",$J205=""),"",VLOOKUP($I205&amp;$J205,$BD$13:$BG$18,IF($F205&lt;50,2,IF(AND($K205="該当",$I205="角住戸"),4,3)),FALSE))</f>
        <v/>
      </c>
      <c r="O205" s="216">
        <f t="shared" si="11"/>
        <v>0</v>
      </c>
      <c r="P205" s="210"/>
      <c r="Q205" s="386"/>
      <c r="R205" s="181"/>
      <c r="S205" s="208"/>
      <c r="T205" s="387"/>
      <c r="U205" s="181"/>
      <c r="V205" s="210"/>
      <c r="W205" s="189"/>
      <c r="X205" s="210"/>
      <c r="Y205" s="189"/>
      <c r="Z205" s="210"/>
      <c r="AA205" s="386"/>
      <c r="AB205" s="181"/>
      <c r="AC205" s="181"/>
      <c r="AD205" s="181"/>
      <c r="AE205" s="181"/>
      <c r="AF205" s="210"/>
      <c r="AG205" s="192"/>
      <c r="AH205" s="210"/>
      <c r="AI205" s="192"/>
      <c r="AJ205" s="210"/>
      <c r="AK205" s="194"/>
      <c r="AL205" s="210"/>
      <c r="AM205" s="192"/>
      <c r="AN205" s="188"/>
      <c r="AO205" s="210"/>
      <c r="AP205" s="192"/>
      <c r="AQ205" s="188"/>
      <c r="AR205" s="210"/>
      <c r="AS205" s="192"/>
      <c r="AT205" s="188"/>
      <c r="AU205" s="210"/>
      <c r="AV205" s="79"/>
      <c r="AW205" s="79"/>
      <c r="AX205" s="79"/>
      <c r="AY205" s="79"/>
      <c r="AZ205" s="177"/>
      <c r="BA205" s="79"/>
      <c r="BB205" s="79"/>
      <c r="BC205" s="177"/>
      <c r="BD205" s="79"/>
      <c r="BE205" s="79"/>
      <c r="BF205" s="79"/>
      <c r="BG205" s="79"/>
    </row>
    <row r="206" spans="1:59" s="80" customFormat="1">
      <c r="A206" s="213"/>
      <c r="B206" s="184">
        <v>194</v>
      </c>
      <c r="C206" s="248"/>
      <c r="D206" s="185"/>
      <c r="E206" s="220"/>
      <c r="F206" s="221"/>
      <c r="G206" s="221"/>
      <c r="H206" s="296"/>
      <c r="I206" s="189"/>
      <c r="J206" s="190"/>
      <c r="K206" s="189"/>
      <c r="L206" s="214" t="str">
        <f t="shared" si="12"/>
        <v/>
      </c>
      <c r="M206" s="215" t="str">
        <f t="shared" si="13"/>
        <v/>
      </c>
      <c r="N206" s="214" t="str">
        <f t="shared" si="14"/>
        <v/>
      </c>
      <c r="O206" s="216">
        <f t="shared" si="11"/>
        <v>0</v>
      </c>
      <c r="P206" s="210"/>
      <c r="Q206" s="386"/>
      <c r="R206" s="181"/>
      <c r="S206" s="208"/>
      <c r="T206" s="387"/>
      <c r="U206" s="181"/>
      <c r="V206" s="210"/>
      <c r="W206" s="189"/>
      <c r="X206" s="210"/>
      <c r="Y206" s="189"/>
      <c r="Z206" s="210"/>
      <c r="AA206" s="386"/>
      <c r="AB206" s="181"/>
      <c r="AC206" s="181"/>
      <c r="AD206" s="181"/>
      <c r="AE206" s="181"/>
      <c r="AF206" s="210"/>
      <c r="AG206" s="192"/>
      <c r="AH206" s="210"/>
      <c r="AI206" s="192"/>
      <c r="AJ206" s="210"/>
      <c r="AK206" s="194"/>
      <c r="AL206" s="210"/>
      <c r="AM206" s="192"/>
      <c r="AN206" s="188"/>
      <c r="AO206" s="210"/>
      <c r="AP206" s="192"/>
      <c r="AQ206" s="188"/>
      <c r="AR206" s="210"/>
      <c r="AS206" s="192"/>
      <c r="AT206" s="188"/>
      <c r="AU206" s="210"/>
      <c r="AV206" s="79"/>
      <c r="AW206" s="79"/>
      <c r="AX206" s="79"/>
      <c r="AY206" s="79"/>
      <c r="AZ206" s="177"/>
      <c r="BA206" s="79"/>
      <c r="BB206" s="79"/>
      <c r="BC206" s="177"/>
      <c r="BD206" s="79"/>
      <c r="BE206" s="79"/>
      <c r="BF206" s="79"/>
      <c r="BG206" s="79"/>
    </row>
    <row r="207" spans="1:59" s="80" customFormat="1">
      <c r="A207" s="213"/>
      <c r="B207" s="184">
        <v>195</v>
      </c>
      <c r="C207" s="248"/>
      <c r="D207" s="185"/>
      <c r="E207" s="220"/>
      <c r="F207" s="221"/>
      <c r="G207" s="221"/>
      <c r="H207" s="296"/>
      <c r="I207" s="189"/>
      <c r="J207" s="190"/>
      <c r="K207" s="189"/>
      <c r="L207" s="214" t="str">
        <f t="shared" si="12"/>
        <v/>
      </c>
      <c r="M207" s="215" t="str">
        <f t="shared" si="13"/>
        <v/>
      </c>
      <c r="N207" s="214" t="str">
        <f t="shared" si="14"/>
        <v/>
      </c>
      <c r="O207" s="216">
        <f t="shared" si="11"/>
        <v>0</v>
      </c>
      <c r="P207" s="210"/>
      <c r="Q207" s="386"/>
      <c r="R207" s="181"/>
      <c r="S207" s="208"/>
      <c r="T207" s="387"/>
      <c r="U207" s="181"/>
      <c r="V207" s="210"/>
      <c r="W207" s="189"/>
      <c r="X207" s="210"/>
      <c r="Y207" s="189"/>
      <c r="Z207" s="210"/>
      <c r="AA207" s="386"/>
      <c r="AB207" s="181"/>
      <c r="AC207" s="181"/>
      <c r="AD207" s="181"/>
      <c r="AE207" s="181"/>
      <c r="AF207" s="210"/>
      <c r="AG207" s="192"/>
      <c r="AH207" s="210"/>
      <c r="AI207" s="192"/>
      <c r="AJ207" s="210"/>
      <c r="AK207" s="194"/>
      <c r="AL207" s="210"/>
      <c r="AM207" s="192"/>
      <c r="AN207" s="188"/>
      <c r="AO207" s="210"/>
      <c r="AP207" s="192"/>
      <c r="AQ207" s="188"/>
      <c r="AR207" s="210"/>
      <c r="AS207" s="192"/>
      <c r="AT207" s="188"/>
      <c r="AU207" s="210"/>
      <c r="AV207" s="79"/>
      <c r="AW207" s="79"/>
      <c r="AX207" s="79"/>
      <c r="AY207" s="79"/>
      <c r="AZ207" s="177"/>
      <c r="BA207" s="79"/>
      <c r="BB207" s="79"/>
      <c r="BC207" s="177"/>
      <c r="BD207" s="79"/>
      <c r="BE207" s="79"/>
      <c r="BF207" s="79"/>
      <c r="BG207" s="79"/>
    </row>
    <row r="208" spans="1:59" s="80" customFormat="1">
      <c r="A208" s="213"/>
      <c r="B208" s="184">
        <v>196</v>
      </c>
      <c r="C208" s="248"/>
      <c r="D208" s="185"/>
      <c r="E208" s="220"/>
      <c r="F208" s="221"/>
      <c r="G208" s="221"/>
      <c r="H208" s="296"/>
      <c r="I208" s="189"/>
      <c r="J208" s="190"/>
      <c r="K208" s="189"/>
      <c r="L208" s="214" t="str">
        <f t="shared" si="12"/>
        <v/>
      </c>
      <c r="M208" s="215" t="str">
        <f t="shared" si="13"/>
        <v/>
      </c>
      <c r="N208" s="214" t="str">
        <f t="shared" si="14"/>
        <v/>
      </c>
      <c r="O208" s="216">
        <f t="shared" si="11"/>
        <v>0</v>
      </c>
      <c r="P208" s="210"/>
      <c r="Q208" s="386"/>
      <c r="R208" s="181"/>
      <c r="S208" s="208"/>
      <c r="T208" s="387"/>
      <c r="U208" s="181"/>
      <c r="V208" s="210"/>
      <c r="W208" s="189"/>
      <c r="X208" s="210"/>
      <c r="Y208" s="189"/>
      <c r="Z208" s="210"/>
      <c r="AA208" s="386"/>
      <c r="AB208" s="181"/>
      <c r="AC208" s="181"/>
      <c r="AD208" s="181"/>
      <c r="AE208" s="181"/>
      <c r="AF208" s="210"/>
      <c r="AG208" s="192"/>
      <c r="AH208" s="210"/>
      <c r="AI208" s="192"/>
      <c r="AJ208" s="210"/>
      <c r="AK208" s="194"/>
      <c r="AL208" s="210"/>
      <c r="AM208" s="192"/>
      <c r="AN208" s="188"/>
      <c r="AO208" s="210"/>
      <c r="AP208" s="192"/>
      <c r="AQ208" s="188"/>
      <c r="AR208" s="210"/>
      <c r="AS208" s="192"/>
      <c r="AT208" s="188"/>
      <c r="AU208" s="210"/>
      <c r="AV208" s="79"/>
      <c r="AW208" s="79"/>
      <c r="AX208" s="79"/>
      <c r="AY208" s="79"/>
      <c r="AZ208" s="177"/>
      <c r="BA208" s="79"/>
      <c r="BB208" s="79"/>
      <c r="BC208" s="177"/>
      <c r="BD208" s="79"/>
      <c r="BE208" s="79"/>
      <c r="BF208" s="79"/>
      <c r="BG208" s="79"/>
    </row>
    <row r="209" spans="1:59" s="80" customFormat="1">
      <c r="A209" s="213"/>
      <c r="B209" s="184">
        <v>197</v>
      </c>
      <c r="C209" s="248"/>
      <c r="D209" s="185"/>
      <c r="E209" s="220"/>
      <c r="F209" s="221"/>
      <c r="G209" s="221"/>
      <c r="H209" s="296"/>
      <c r="I209" s="189"/>
      <c r="J209" s="190"/>
      <c r="K209" s="189"/>
      <c r="L209" s="214" t="str">
        <f t="shared" si="12"/>
        <v/>
      </c>
      <c r="M209" s="215" t="str">
        <f t="shared" si="13"/>
        <v/>
      </c>
      <c r="N209" s="214" t="str">
        <f t="shared" si="14"/>
        <v/>
      </c>
      <c r="O209" s="216">
        <f t="shared" si="11"/>
        <v>0</v>
      </c>
      <c r="P209" s="210"/>
      <c r="Q209" s="386"/>
      <c r="R209" s="181"/>
      <c r="S209" s="208"/>
      <c r="T209" s="387"/>
      <c r="U209" s="181"/>
      <c r="V209" s="210"/>
      <c r="W209" s="189"/>
      <c r="X209" s="210"/>
      <c r="Y209" s="189"/>
      <c r="Z209" s="210"/>
      <c r="AA209" s="386"/>
      <c r="AB209" s="181"/>
      <c r="AC209" s="181"/>
      <c r="AD209" s="181"/>
      <c r="AE209" s="181"/>
      <c r="AF209" s="210"/>
      <c r="AG209" s="192"/>
      <c r="AH209" s="210"/>
      <c r="AI209" s="192"/>
      <c r="AJ209" s="210"/>
      <c r="AK209" s="194"/>
      <c r="AL209" s="210"/>
      <c r="AM209" s="192"/>
      <c r="AN209" s="188"/>
      <c r="AO209" s="210"/>
      <c r="AP209" s="192"/>
      <c r="AQ209" s="188"/>
      <c r="AR209" s="210"/>
      <c r="AS209" s="192"/>
      <c r="AT209" s="188"/>
      <c r="AU209" s="210"/>
      <c r="AV209" s="79"/>
      <c r="AW209" s="79"/>
      <c r="AX209" s="79"/>
      <c r="AY209" s="79"/>
      <c r="AZ209" s="177"/>
      <c r="BA209" s="79"/>
      <c r="BB209" s="79"/>
      <c r="BC209" s="177"/>
      <c r="BD209" s="79"/>
      <c r="BE209" s="79"/>
      <c r="BF209" s="79"/>
      <c r="BG209" s="79"/>
    </row>
    <row r="210" spans="1:59" s="80" customFormat="1">
      <c r="A210" s="213"/>
      <c r="B210" s="184">
        <v>198</v>
      </c>
      <c r="C210" s="248"/>
      <c r="D210" s="185"/>
      <c r="E210" s="220"/>
      <c r="F210" s="221"/>
      <c r="G210" s="221"/>
      <c r="H210" s="296"/>
      <c r="I210" s="189"/>
      <c r="J210" s="190"/>
      <c r="K210" s="189"/>
      <c r="L210" s="214" t="str">
        <f t="shared" si="12"/>
        <v/>
      </c>
      <c r="M210" s="215" t="str">
        <f t="shared" si="13"/>
        <v/>
      </c>
      <c r="N210" s="214" t="str">
        <f t="shared" si="14"/>
        <v/>
      </c>
      <c r="O210" s="216">
        <f t="shared" ref="O210:O273" si="15">IF(OR(L210="",M210="",N210=""),0,(700000*L210*M210*N210))</f>
        <v>0</v>
      </c>
      <c r="P210" s="210"/>
      <c r="Q210" s="386"/>
      <c r="R210" s="181"/>
      <c r="S210" s="208"/>
      <c r="T210" s="387"/>
      <c r="U210" s="181"/>
      <c r="V210" s="210"/>
      <c r="W210" s="189"/>
      <c r="X210" s="210"/>
      <c r="Y210" s="189"/>
      <c r="Z210" s="210"/>
      <c r="AA210" s="386"/>
      <c r="AB210" s="181"/>
      <c r="AC210" s="181"/>
      <c r="AD210" s="181"/>
      <c r="AE210" s="181"/>
      <c r="AF210" s="210"/>
      <c r="AG210" s="192"/>
      <c r="AH210" s="210"/>
      <c r="AI210" s="192"/>
      <c r="AJ210" s="210"/>
      <c r="AK210" s="194"/>
      <c r="AL210" s="210"/>
      <c r="AM210" s="192"/>
      <c r="AN210" s="188"/>
      <c r="AO210" s="210"/>
      <c r="AP210" s="192"/>
      <c r="AQ210" s="188"/>
      <c r="AR210" s="210"/>
      <c r="AS210" s="192"/>
      <c r="AT210" s="188"/>
      <c r="AU210" s="210"/>
      <c r="AV210" s="79"/>
      <c r="AW210" s="79"/>
      <c r="AX210" s="79"/>
      <c r="AY210" s="79"/>
      <c r="AZ210" s="177"/>
      <c r="BA210" s="79"/>
      <c r="BB210" s="79"/>
      <c r="BC210" s="177"/>
      <c r="BD210" s="79"/>
      <c r="BE210" s="79"/>
      <c r="BF210" s="79"/>
      <c r="BG210" s="79"/>
    </row>
    <row r="211" spans="1:59" s="80" customFormat="1">
      <c r="A211" s="213"/>
      <c r="B211" s="184">
        <v>199</v>
      </c>
      <c r="C211" s="248"/>
      <c r="D211" s="185"/>
      <c r="E211" s="220"/>
      <c r="F211" s="221"/>
      <c r="G211" s="221"/>
      <c r="H211" s="296"/>
      <c r="I211" s="189"/>
      <c r="J211" s="190"/>
      <c r="K211" s="189"/>
      <c r="L211" s="214" t="str">
        <f t="shared" si="12"/>
        <v/>
      </c>
      <c r="M211" s="215" t="str">
        <f t="shared" si="13"/>
        <v/>
      </c>
      <c r="N211" s="214" t="str">
        <f t="shared" si="14"/>
        <v/>
      </c>
      <c r="O211" s="216">
        <f t="shared" si="15"/>
        <v>0</v>
      </c>
      <c r="P211" s="210"/>
      <c r="Q211" s="386"/>
      <c r="R211" s="181"/>
      <c r="S211" s="208"/>
      <c r="T211" s="387"/>
      <c r="U211" s="181"/>
      <c r="V211" s="210"/>
      <c r="W211" s="189"/>
      <c r="X211" s="210"/>
      <c r="Y211" s="189"/>
      <c r="Z211" s="210"/>
      <c r="AA211" s="386"/>
      <c r="AB211" s="181"/>
      <c r="AC211" s="181"/>
      <c r="AD211" s="181"/>
      <c r="AE211" s="181"/>
      <c r="AF211" s="210"/>
      <c r="AG211" s="192"/>
      <c r="AH211" s="210"/>
      <c r="AI211" s="192"/>
      <c r="AJ211" s="210"/>
      <c r="AK211" s="194"/>
      <c r="AL211" s="210"/>
      <c r="AM211" s="192"/>
      <c r="AN211" s="188"/>
      <c r="AO211" s="210"/>
      <c r="AP211" s="192"/>
      <c r="AQ211" s="188"/>
      <c r="AR211" s="210"/>
      <c r="AS211" s="192"/>
      <c r="AT211" s="188"/>
      <c r="AU211" s="210"/>
      <c r="AV211" s="79"/>
      <c r="AW211" s="79"/>
      <c r="AX211" s="79"/>
      <c r="AY211" s="79"/>
      <c r="AZ211" s="177"/>
      <c r="BA211" s="79"/>
      <c r="BB211" s="79"/>
      <c r="BC211" s="177"/>
      <c r="BD211" s="79"/>
      <c r="BE211" s="79"/>
      <c r="BF211" s="79"/>
      <c r="BG211" s="79"/>
    </row>
    <row r="212" spans="1:59" s="80" customFormat="1">
      <c r="A212" s="213"/>
      <c r="B212" s="184">
        <v>200</v>
      </c>
      <c r="C212" s="248"/>
      <c r="D212" s="185"/>
      <c r="E212" s="220"/>
      <c r="F212" s="221"/>
      <c r="G212" s="221"/>
      <c r="H212" s="296"/>
      <c r="I212" s="189"/>
      <c r="J212" s="190"/>
      <c r="K212" s="189"/>
      <c r="L212" s="214" t="str">
        <f t="shared" si="12"/>
        <v/>
      </c>
      <c r="M212" s="215" t="str">
        <f t="shared" si="13"/>
        <v/>
      </c>
      <c r="N212" s="214" t="str">
        <f t="shared" si="14"/>
        <v/>
      </c>
      <c r="O212" s="216">
        <f t="shared" si="15"/>
        <v>0</v>
      </c>
      <c r="P212" s="210"/>
      <c r="Q212" s="386"/>
      <c r="R212" s="181"/>
      <c r="S212" s="208"/>
      <c r="T212" s="387"/>
      <c r="U212" s="181"/>
      <c r="V212" s="210"/>
      <c r="W212" s="189"/>
      <c r="X212" s="210"/>
      <c r="Y212" s="189"/>
      <c r="Z212" s="210"/>
      <c r="AA212" s="386"/>
      <c r="AB212" s="181"/>
      <c r="AC212" s="181"/>
      <c r="AD212" s="181"/>
      <c r="AE212" s="181"/>
      <c r="AF212" s="210"/>
      <c r="AG212" s="192"/>
      <c r="AH212" s="210"/>
      <c r="AI212" s="192"/>
      <c r="AJ212" s="210"/>
      <c r="AK212" s="194"/>
      <c r="AL212" s="210"/>
      <c r="AM212" s="192"/>
      <c r="AN212" s="188"/>
      <c r="AO212" s="210"/>
      <c r="AP212" s="192"/>
      <c r="AQ212" s="188"/>
      <c r="AR212" s="210"/>
      <c r="AS212" s="192"/>
      <c r="AT212" s="188"/>
      <c r="AU212" s="210"/>
      <c r="AV212" s="79"/>
      <c r="AW212" s="79"/>
      <c r="AX212" s="79"/>
      <c r="AY212" s="79"/>
      <c r="AZ212" s="177"/>
      <c r="BA212" s="79"/>
      <c r="BB212" s="79"/>
      <c r="BC212" s="177"/>
      <c r="BD212" s="79"/>
      <c r="BE212" s="79"/>
      <c r="BF212" s="79"/>
      <c r="BG212" s="79"/>
    </row>
    <row r="213" spans="1:59" s="80" customFormat="1">
      <c r="A213" s="213"/>
      <c r="B213" s="184">
        <v>201</v>
      </c>
      <c r="C213" s="248"/>
      <c r="D213" s="185"/>
      <c r="E213" s="220"/>
      <c r="F213" s="221"/>
      <c r="G213" s="221"/>
      <c r="H213" s="296"/>
      <c r="I213" s="189"/>
      <c r="J213" s="190"/>
      <c r="K213" s="189"/>
      <c r="L213" s="214" t="str">
        <f t="shared" si="12"/>
        <v/>
      </c>
      <c r="M213" s="215" t="str">
        <f t="shared" si="13"/>
        <v/>
      </c>
      <c r="N213" s="214" t="str">
        <f t="shared" si="14"/>
        <v/>
      </c>
      <c r="O213" s="216">
        <f t="shared" si="15"/>
        <v>0</v>
      </c>
      <c r="P213" s="210"/>
      <c r="Q213" s="386"/>
      <c r="R213" s="181"/>
      <c r="S213" s="208"/>
      <c r="T213" s="387"/>
      <c r="U213" s="181"/>
      <c r="V213" s="210"/>
      <c r="W213" s="189"/>
      <c r="X213" s="210"/>
      <c r="Y213" s="189"/>
      <c r="Z213" s="210"/>
      <c r="AA213" s="386"/>
      <c r="AB213" s="181"/>
      <c r="AC213" s="181"/>
      <c r="AD213" s="181"/>
      <c r="AE213" s="181"/>
      <c r="AF213" s="210"/>
      <c r="AG213" s="192"/>
      <c r="AH213" s="210"/>
      <c r="AI213" s="192"/>
      <c r="AJ213" s="210"/>
      <c r="AK213" s="194"/>
      <c r="AL213" s="210"/>
      <c r="AM213" s="192"/>
      <c r="AN213" s="188"/>
      <c r="AO213" s="210"/>
      <c r="AP213" s="192"/>
      <c r="AQ213" s="188"/>
      <c r="AR213" s="210"/>
      <c r="AS213" s="192"/>
      <c r="AT213" s="188"/>
      <c r="AU213" s="210"/>
      <c r="AV213" s="79"/>
      <c r="AW213" s="79"/>
      <c r="AX213" s="79"/>
      <c r="AY213" s="79"/>
      <c r="AZ213" s="177"/>
      <c r="BA213" s="79"/>
      <c r="BB213" s="79"/>
      <c r="BC213" s="177"/>
      <c r="BD213" s="79"/>
      <c r="BE213" s="79"/>
      <c r="BF213" s="79"/>
      <c r="BG213" s="79"/>
    </row>
    <row r="214" spans="1:59" s="80" customFormat="1">
      <c r="A214" s="213"/>
      <c r="B214" s="184">
        <v>202</v>
      </c>
      <c r="C214" s="248"/>
      <c r="D214" s="185"/>
      <c r="E214" s="220"/>
      <c r="F214" s="221"/>
      <c r="G214" s="221"/>
      <c r="H214" s="296"/>
      <c r="I214" s="189"/>
      <c r="J214" s="190"/>
      <c r="K214" s="189"/>
      <c r="L214" s="214" t="str">
        <f t="shared" si="12"/>
        <v/>
      </c>
      <c r="M214" s="215" t="str">
        <f t="shared" si="13"/>
        <v/>
      </c>
      <c r="N214" s="214" t="str">
        <f t="shared" si="14"/>
        <v/>
      </c>
      <c r="O214" s="216">
        <f t="shared" si="15"/>
        <v>0</v>
      </c>
      <c r="P214" s="210"/>
      <c r="Q214" s="386"/>
      <c r="R214" s="181"/>
      <c r="S214" s="208"/>
      <c r="T214" s="387"/>
      <c r="U214" s="181"/>
      <c r="V214" s="210"/>
      <c r="W214" s="189"/>
      <c r="X214" s="210"/>
      <c r="Y214" s="189"/>
      <c r="Z214" s="210"/>
      <c r="AA214" s="386"/>
      <c r="AB214" s="181"/>
      <c r="AC214" s="181"/>
      <c r="AD214" s="181"/>
      <c r="AE214" s="181"/>
      <c r="AF214" s="210"/>
      <c r="AG214" s="192"/>
      <c r="AH214" s="210"/>
      <c r="AI214" s="192"/>
      <c r="AJ214" s="210"/>
      <c r="AK214" s="194"/>
      <c r="AL214" s="210"/>
      <c r="AM214" s="192"/>
      <c r="AN214" s="188"/>
      <c r="AO214" s="210"/>
      <c r="AP214" s="192"/>
      <c r="AQ214" s="188"/>
      <c r="AR214" s="210"/>
      <c r="AS214" s="192"/>
      <c r="AT214" s="188"/>
      <c r="AU214" s="210"/>
      <c r="AV214" s="79"/>
      <c r="AW214" s="79"/>
      <c r="AX214" s="79"/>
      <c r="AY214" s="79"/>
      <c r="AZ214" s="177"/>
      <c r="BA214" s="79"/>
      <c r="BB214" s="79"/>
      <c r="BC214" s="177"/>
      <c r="BD214" s="79"/>
      <c r="BE214" s="79"/>
      <c r="BF214" s="79"/>
      <c r="BG214" s="79"/>
    </row>
    <row r="215" spans="1:59" s="80" customFormat="1">
      <c r="A215" s="213"/>
      <c r="B215" s="184">
        <v>203</v>
      </c>
      <c r="C215" s="248"/>
      <c r="D215" s="185"/>
      <c r="E215" s="220"/>
      <c r="F215" s="221"/>
      <c r="G215" s="221"/>
      <c r="H215" s="296"/>
      <c r="I215" s="189"/>
      <c r="J215" s="190"/>
      <c r="K215" s="189"/>
      <c r="L215" s="214" t="str">
        <f t="shared" si="12"/>
        <v/>
      </c>
      <c r="M215" s="215" t="str">
        <f t="shared" si="13"/>
        <v/>
      </c>
      <c r="N215" s="214" t="str">
        <f t="shared" si="14"/>
        <v/>
      </c>
      <c r="O215" s="216">
        <f t="shared" si="15"/>
        <v>0</v>
      </c>
      <c r="P215" s="210"/>
      <c r="Q215" s="386"/>
      <c r="R215" s="181"/>
      <c r="S215" s="208"/>
      <c r="T215" s="387"/>
      <c r="U215" s="181"/>
      <c r="V215" s="210"/>
      <c r="W215" s="189"/>
      <c r="X215" s="210"/>
      <c r="Y215" s="189"/>
      <c r="Z215" s="210"/>
      <c r="AA215" s="386"/>
      <c r="AB215" s="181"/>
      <c r="AC215" s="181"/>
      <c r="AD215" s="181"/>
      <c r="AE215" s="181"/>
      <c r="AF215" s="210"/>
      <c r="AG215" s="192"/>
      <c r="AH215" s="210"/>
      <c r="AI215" s="192"/>
      <c r="AJ215" s="210"/>
      <c r="AK215" s="194"/>
      <c r="AL215" s="210"/>
      <c r="AM215" s="192"/>
      <c r="AN215" s="188"/>
      <c r="AO215" s="210"/>
      <c r="AP215" s="192"/>
      <c r="AQ215" s="188"/>
      <c r="AR215" s="210"/>
      <c r="AS215" s="192"/>
      <c r="AT215" s="188"/>
      <c r="AU215" s="210"/>
      <c r="AV215" s="79"/>
      <c r="AW215" s="79"/>
      <c r="AX215" s="79"/>
      <c r="AY215" s="79"/>
      <c r="AZ215" s="177"/>
      <c r="BA215" s="79"/>
      <c r="BB215" s="79"/>
      <c r="BC215" s="177"/>
      <c r="BD215" s="79"/>
      <c r="BE215" s="79"/>
      <c r="BF215" s="79"/>
      <c r="BG215" s="79"/>
    </row>
    <row r="216" spans="1:59" s="80" customFormat="1">
      <c r="A216" s="213"/>
      <c r="B216" s="184">
        <v>204</v>
      </c>
      <c r="C216" s="248"/>
      <c r="D216" s="185"/>
      <c r="E216" s="220"/>
      <c r="F216" s="221"/>
      <c r="G216" s="221"/>
      <c r="H216" s="296"/>
      <c r="I216" s="189"/>
      <c r="J216" s="190"/>
      <c r="K216" s="189"/>
      <c r="L216" s="214" t="str">
        <f t="shared" si="12"/>
        <v/>
      </c>
      <c r="M216" s="215" t="str">
        <f t="shared" si="13"/>
        <v/>
      </c>
      <c r="N216" s="214" t="str">
        <f t="shared" si="14"/>
        <v/>
      </c>
      <c r="O216" s="216">
        <f t="shared" si="15"/>
        <v>0</v>
      </c>
      <c r="P216" s="210"/>
      <c r="Q216" s="386"/>
      <c r="R216" s="181"/>
      <c r="S216" s="208"/>
      <c r="T216" s="387"/>
      <c r="U216" s="181"/>
      <c r="V216" s="210"/>
      <c r="W216" s="189"/>
      <c r="X216" s="210"/>
      <c r="Y216" s="189"/>
      <c r="Z216" s="210"/>
      <c r="AA216" s="386"/>
      <c r="AB216" s="181"/>
      <c r="AC216" s="181"/>
      <c r="AD216" s="181"/>
      <c r="AE216" s="181"/>
      <c r="AF216" s="210"/>
      <c r="AG216" s="192"/>
      <c r="AH216" s="210"/>
      <c r="AI216" s="192"/>
      <c r="AJ216" s="210"/>
      <c r="AK216" s="194"/>
      <c r="AL216" s="210"/>
      <c r="AM216" s="192"/>
      <c r="AN216" s="188"/>
      <c r="AO216" s="210"/>
      <c r="AP216" s="192"/>
      <c r="AQ216" s="188"/>
      <c r="AR216" s="210"/>
      <c r="AS216" s="192"/>
      <c r="AT216" s="188"/>
      <c r="AU216" s="210"/>
      <c r="AV216" s="79"/>
      <c r="AW216" s="79"/>
      <c r="AX216" s="79"/>
      <c r="AY216" s="79"/>
      <c r="AZ216" s="177"/>
      <c r="BA216" s="79"/>
      <c r="BB216" s="79"/>
      <c r="BC216" s="177"/>
      <c r="BD216" s="79"/>
      <c r="BE216" s="79"/>
      <c r="BF216" s="79"/>
      <c r="BG216" s="79"/>
    </row>
    <row r="217" spans="1:59" s="80" customFormat="1">
      <c r="A217" s="213"/>
      <c r="B217" s="184">
        <v>205</v>
      </c>
      <c r="C217" s="248"/>
      <c r="D217" s="185"/>
      <c r="E217" s="220"/>
      <c r="F217" s="221"/>
      <c r="G217" s="221"/>
      <c r="H217" s="296"/>
      <c r="I217" s="189"/>
      <c r="J217" s="190"/>
      <c r="K217" s="189"/>
      <c r="L217" s="214" t="str">
        <f t="shared" si="12"/>
        <v/>
      </c>
      <c r="M217" s="215" t="str">
        <f t="shared" si="13"/>
        <v/>
      </c>
      <c r="N217" s="214" t="str">
        <f t="shared" si="14"/>
        <v/>
      </c>
      <c r="O217" s="216">
        <f t="shared" si="15"/>
        <v>0</v>
      </c>
      <c r="P217" s="210"/>
      <c r="Q217" s="386"/>
      <c r="R217" s="181"/>
      <c r="S217" s="208"/>
      <c r="T217" s="387"/>
      <c r="U217" s="181"/>
      <c r="V217" s="210"/>
      <c r="W217" s="189"/>
      <c r="X217" s="210"/>
      <c r="Y217" s="189"/>
      <c r="Z217" s="210"/>
      <c r="AA217" s="386"/>
      <c r="AB217" s="181"/>
      <c r="AC217" s="181"/>
      <c r="AD217" s="181"/>
      <c r="AE217" s="181"/>
      <c r="AF217" s="210"/>
      <c r="AG217" s="192"/>
      <c r="AH217" s="210"/>
      <c r="AI217" s="192"/>
      <c r="AJ217" s="210"/>
      <c r="AK217" s="194"/>
      <c r="AL217" s="210"/>
      <c r="AM217" s="192"/>
      <c r="AN217" s="188"/>
      <c r="AO217" s="210"/>
      <c r="AP217" s="192"/>
      <c r="AQ217" s="188"/>
      <c r="AR217" s="210"/>
      <c r="AS217" s="192"/>
      <c r="AT217" s="188"/>
      <c r="AU217" s="210"/>
      <c r="AV217" s="79"/>
      <c r="AW217" s="79"/>
      <c r="AX217" s="79"/>
      <c r="AY217" s="79"/>
      <c r="AZ217" s="177"/>
      <c r="BA217" s="79"/>
      <c r="BB217" s="79"/>
      <c r="BC217" s="177"/>
      <c r="BD217" s="79"/>
      <c r="BE217" s="79"/>
      <c r="BF217" s="79"/>
      <c r="BG217" s="79"/>
    </row>
    <row r="218" spans="1:59" s="80" customFormat="1">
      <c r="A218" s="213"/>
      <c r="B218" s="184">
        <v>206</v>
      </c>
      <c r="C218" s="248"/>
      <c r="D218" s="185"/>
      <c r="E218" s="220"/>
      <c r="F218" s="221"/>
      <c r="G218" s="221"/>
      <c r="H218" s="296"/>
      <c r="I218" s="189"/>
      <c r="J218" s="190"/>
      <c r="K218" s="189"/>
      <c r="L218" s="214" t="str">
        <f t="shared" si="12"/>
        <v/>
      </c>
      <c r="M218" s="215" t="str">
        <f t="shared" si="13"/>
        <v/>
      </c>
      <c r="N218" s="214" t="str">
        <f t="shared" si="14"/>
        <v/>
      </c>
      <c r="O218" s="216">
        <f t="shared" si="15"/>
        <v>0</v>
      </c>
      <c r="P218" s="210"/>
      <c r="Q218" s="386"/>
      <c r="R218" s="181"/>
      <c r="S218" s="208"/>
      <c r="T218" s="387"/>
      <c r="U218" s="181"/>
      <c r="V218" s="210"/>
      <c r="W218" s="189"/>
      <c r="X218" s="210"/>
      <c r="Y218" s="189"/>
      <c r="Z218" s="210"/>
      <c r="AA218" s="386"/>
      <c r="AB218" s="181"/>
      <c r="AC218" s="181"/>
      <c r="AD218" s="181"/>
      <c r="AE218" s="181"/>
      <c r="AF218" s="210"/>
      <c r="AG218" s="192"/>
      <c r="AH218" s="210"/>
      <c r="AI218" s="192"/>
      <c r="AJ218" s="210"/>
      <c r="AK218" s="194"/>
      <c r="AL218" s="210"/>
      <c r="AM218" s="192"/>
      <c r="AN218" s="188"/>
      <c r="AO218" s="210"/>
      <c r="AP218" s="192"/>
      <c r="AQ218" s="188"/>
      <c r="AR218" s="210"/>
      <c r="AS218" s="192"/>
      <c r="AT218" s="188"/>
      <c r="AU218" s="210"/>
      <c r="AV218" s="79"/>
      <c r="AW218" s="79"/>
      <c r="AX218" s="79"/>
      <c r="AY218" s="79"/>
      <c r="AZ218" s="177"/>
      <c r="BA218" s="79"/>
      <c r="BB218" s="79"/>
      <c r="BC218" s="177"/>
      <c r="BD218" s="79"/>
      <c r="BE218" s="79"/>
      <c r="BF218" s="79"/>
      <c r="BG218" s="79"/>
    </row>
    <row r="219" spans="1:59" s="80" customFormat="1">
      <c r="A219" s="213"/>
      <c r="B219" s="184">
        <v>207</v>
      </c>
      <c r="C219" s="248"/>
      <c r="D219" s="185"/>
      <c r="E219" s="220"/>
      <c r="F219" s="221"/>
      <c r="G219" s="221"/>
      <c r="H219" s="296"/>
      <c r="I219" s="189"/>
      <c r="J219" s="190"/>
      <c r="K219" s="189"/>
      <c r="L219" s="214" t="str">
        <f t="shared" si="12"/>
        <v/>
      </c>
      <c r="M219" s="215" t="str">
        <f t="shared" si="13"/>
        <v/>
      </c>
      <c r="N219" s="214" t="str">
        <f t="shared" si="14"/>
        <v/>
      </c>
      <c r="O219" s="216">
        <f t="shared" si="15"/>
        <v>0</v>
      </c>
      <c r="P219" s="210"/>
      <c r="Q219" s="386"/>
      <c r="R219" s="181"/>
      <c r="S219" s="208"/>
      <c r="T219" s="387"/>
      <c r="U219" s="181"/>
      <c r="V219" s="210"/>
      <c r="W219" s="189"/>
      <c r="X219" s="210"/>
      <c r="Y219" s="189"/>
      <c r="Z219" s="210"/>
      <c r="AA219" s="386"/>
      <c r="AB219" s="181"/>
      <c r="AC219" s="181"/>
      <c r="AD219" s="181"/>
      <c r="AE219" s="181"/>
      <c r="AF219" s="210"/>
      <c r="AG219" s="192"/>
      <c r="AH219" s="210"/>
      <c r="AI219" s="192"/>
      <c r="AJ219" s="210"/>
      <c r="AK219" s="194"/>
      <c r="AL219" s="210"/>
      <c r="AM219" s="192"/>
      <c r="AN219" s="188"/>
      <c r="AO219" s="210"/>
      <c r="AP219" s="192"/>
      <c r="AQ219" s="188"/>
      <c r="AR219" s="210"/>
      <c r="AS219" s="192"/>
      <c r="AT219" s="188"/>
      <c r="AU219" s="210"/>
      <c r="AV219" s="79"/>
      <c r="AW219" s="79"/>
      <c r="AX219" s="79"/>
      <c r="AY219" s="79"/>
      <c r="AZ219" s="177"/>
      <c r="BA219" s="79"/>
      <c r="BB219" s="79"/>
      <c r="BC219" s="177"/>
      <c r="BD219" s="79"/>
      <c r="BE219" s="79"/>
      <c r="BF219" s="79"/>
      <c r="BG219" s="79"/>
    </row>
    <row r="220" spans="1:59" s="80" customFormat="1">
      <c r="A220" s="213"/>
      <c r="B220" s="184">
        <v>208</v>
      </c>
      <c r="C220" s="248"/>
      <c r="D220" s="185"/>
      <c r="E220" s="220"/>
      <c r="F220" s="221"/>
      <c r="G220" s="221"/>
      <c r="H220" s="296"/>
      <c r="I220" s="189"/>
      <c r="J220" s="190"/>
      <c r="K220" s="189"/>
      <c r="L220" s="214" t="str">
        <f t="shared" si="12"/>
        <v/>
      </c>
      <c r="M220" s="215" t="str">
        <f t="shared" si="13"/>
        <v/>
      </c>
      <c r="N220" s="214" t="str">
        <f t="shared" si="14"/>
        <v/>
      </c>
      <c r="O220" s="216">
        <f t="shared" si="15"/>
        <v>0</v>
      </c>
      <c r="P220" s="210"/>
      <c r="Q220" s="386"/>
      <c r="R220" s="181"/>
      <c r="S220" s="208"/>
      <c r="T220" s="387"/>
      <c r="U220" s="181"/>
      <c r="V220" s="210"/>
      <c r="W220" s="189"/>
      <c r="X220" s="210"/>
      <c r="Y220" s="189"/>
      <c r="Z220" s="210"/>
      <c r="AA220" s="386"/>
      <c r="AB220" s="181"/>
      <c r="AC220" s="181"/>
      <c r="AD220" s="181"/>
      <c r="AE220" s="181"/>
      <c r="AF220" s="210"/>
      <c r="AG220" s="192"/>
      <c r="AH220" s="210"/>
      <c r="AI220" s="192"/>
      <c r="AJ220" s="210"/>
      <c r="AK220" s="194"/>
      <c r="AL220" s="210"/>
      <c r="AM220" s="192"/>
      <c r="AN220" s="188"/>
      <c r="AO220" s="210"/>
      <c r="AP220" s="192"/>
      <c r="AQ220" s="188"/>
      <c r="AR220" s="210"/>
      <c r="AS220" s="192"/>
      <c r="AT220" s="188"/>
      <c r="AU220" s="210"/>
      <c r="AV220" s="79"/>
      <c r="AW220" s="79"/>
      <c r="AX220" s="79"/>
      <c r="AY220" s="79"/>
      <c r="AZ220" s="177"/>
      <c r="BA220" s="79"/>
      <c r="BB220" s="79"/>
      <c r="BC220" s="177"/>
      <c r="BD220" s="79"/>
      <c r="BE220" s="79"/>
      <c r="BF220" s="79"/>
      <c r="BG220" s="79"/>
    </row>
    <row r="221" spans="1:59" s="80" customFormat="1">
      <c r="A221" s="213"/>
      <c r="B221" s="184">
        <v>209</v>
      </c>
      <c r="C221" s="248"/>
      <c r="D221" s="185"/>
      <c r="E221" s="220"/>
      <c r="F221" s="221"/>
      <c r="G221" s="221"/>
      <c r="H221" s="296"/>
      <c r="I221" s="189"/>
      <c r="J221" s="190"/>
      <c r="K221" s="189"/>
      <c r="L221" s="214" t="str">
        <f t="shared" si="12"/>
        <v/>
      </c>
      <c r="M221" s="215" t="str">
        <f t="shared" si="13"/>
        <v/>
      </c>
      <c r="N221" s="214" t="str">
        <f t="shared" si="14"/>
        <v/>
      </c>
      <c r="O221" s="216">
        <f t="shared" si="15"/>
        <v>0</v>
      </c>
      <c r="P221" s="210"/>
      <c r="Q221" s="386"/>
      <c r="R221" s="181"/>
      <c r="S221" s="208"/>
      <c r="T221" s="387"/>
      <c r="U221" s="181"/>
      <c r="V221" s="210"/>
      <c r="W221" s="189"/>
      <c r="X221" s="210"/>
      <c r="Y221" s="189"/>
      <c r="Z221" s="210"/>
      <c r="AA221" s="386"/>
      <c r="AB221" s="181"/>
      <c r="AC221" s="181"/>
      <c r="AD221" s="181"/>
      <c r="AE221" s="181"/>
      <c r="AF221" s="210"/>
      <c r="AG221" s="192"/>
      <c r="AH221" s="210"/>
      <c r="AI221" s="192"/>
      <c r="AJ221" s="210"/>
      <c r="AK221" s="194"/>
      <c r="AL221" s="210"/>
      <c r="AM221" s="192"/>
      <c r="AN221" s="188"/>
      <c r="AO221" s="210"/>
      <c r="AP221" s="192"/>
      <c r="AQ221" s="188"/>
      <c r="AR221" s="210"/>
      <c r="AS221" s="192"/>
      <c r="AT221" s="188"/>
      <c r="AU221" s="210"/>
      <c r="AV221" s="79"/>
      <c r="AW221" s="79"/>
      <c r="AX221" s="79"/>
      <c r="AY221" s="79"/>
      <c r="AZ221" s="177"/>
      <c r="BA221" s="79"/>
      <c r="BB221" s="79"/>
      <c r="BC221" s="177"/>
      <c r="BD221" s="79"/>
      <c r="BE221" s="79"/>
      <c r="BF221" s="79"/>
      <c r="BG221" s="79"/>
    </row>
    <row r="222" spans="1:59" s="80" customFormat="1">
      <c r="A222" s="213"/>
      <c r="B222" s="184">
        <v>210</v>
      </c>
      <c r="C222" s="248"/>
      <c r="D222" s="185"/>
      <c r="E222" s="220"/>
      <c r="F222" s="221"/>
      <c r="G222" s="221"/>
      <c r="H222" s="296"/>
      <c r="I222" s="189"/>
      <c r="J222" s="190"/>
      <c r="K222" s="189"/>
      <c r="L222" s="214" t="str">
        <f t="shared" si="12"/>
        <v/>
      </c>
      <c r="M222" s="215" t="str">
        <f t="shared" si="13"/>
        <v/>
      </c>
      <c r="N222" s="214" t="str">
        <f t="shared" si="14"/>
        <v/>
      </c>
      <c r="O222" s="216">
        <f t="shared" si="15"/>
        <v>0</v>
      </c>
      <c r="P222" s="210"/>
      <c r="Q222" s="386"/>
      <c r="R222" s="181"/>
      <c r="S222" s="208"/>
      <c r="T222" s="387"/>
      <c r="U222" s="181"/>
      <c r="V222" s="210"/>
      <c r="W222" s="189"/>
      <c r="X222" s="210"/>
      <c r="Y222" s="189"/>
      <c r="Z222" s="210"/>
      <c r="AA222" s="386"/>
      <c r="AB222" s="181"/>
      <c r="AC222" s="181"/>
      <c r="AD222" s="181"/>
      <c r="AE222" s="181"/>
      <c r="AF222" s="210"/>
      <c r="AG222" s="192"/>
      <c r="AH222" s="210"/>
      <c r="AI222" s="192"/>
      <c r="AJ222" s="210"/>
      <c r="AK222" s="194"/>
      <c r="AL222" s="210"/>
      <c r="AM222" s="192"/>
      <c r="AN222" s="188"/>
      <c r="AO222" s="210"/>
      <c r="AP222" s="192"/>
      <c r="AQ222" s="188"/>
      <c r="AR222" s="210"/>
      <c r="AS222" s="192"/>
      <c r="AT222" s="188"/>
      <c r="AU222" s="210"/>
      <c r="AV222" s="79"/>
      <c r="AW222" s="79"/>
      <c r="AX222" s="79"/>
      <c r="AY222" s="79"/>
      <c r="AZ222" s="177"/>
      <c r="BA222" s="79"/>
      <c r="BB222" s="79"/>
      <c r="BC222" s="177"/>
      <c r="BD222" s="79"/>
      <c r="BE222" s="79"/>
      <c r="BF222" s="79"/>
      <c r="BG222" s="79"/>
    </row>
    <row r="223" spans="1:59" s="80" customFormat="1">
      <c r="A223" s="213"/>
      <c r="B223" s="184">
        <v>211</v>
      </c>
      <c r="C223" s="248"/>
      <c r="D223" s="185"/>
      <c r="E223" s="220"/>
      <c r="F223" s="221"/>
      <c r="G223" s="221"/>
      <c r="H223" s="296"/>
      <c r="I223" s="189"/>
      <c r="J223" s="190"/>
      <c r="K223" s="189"/>
      <c r="L223" s="214" t="str">
        <f t="shared" si="12"/>
        <v/>
      </c>
      <c r="M223" s="215" t="str">
        <f t="shared" si="13"/>
        <v/>
      </c>
      <c r="N223" s="214" t="str">
        <f t="shared" si="14"/>
        <v/>
      </c>
      <c r="O223" s="216">
        <f t="shared" si="15"/>
        <v>0</v>
      </c>
      <c r="P223" s="210"/>
      <c r="Q223" s="386"/>
      <c r="R223" s="181"/>
      <c r="S223" s="208"/>
      <c r="T223" s="387"/>
      <c r="U223" s="181"/>
      <c r="V223" s="210"/>
      <c r="W223" s="189"/>
      <c r="X223" s="210"/>
      <c r="Y223" s="189"/>
      <c r="Z223" s="210"/>
      <c r="AA223" s="386"/>
      <c r="AB223" s="181"/>
      <c r="AC223" s="181"/>
      <c r="AD223" s="181"/>
      <c r="AE223" s="181"/>
      <c r="AF223" s="210"/>
      <c r="AG223" s="192"/>
      <c r="AH223" s="210"/>
      <c r="AI223" s="192"/>
      <c r="AJ223" s="210"/>
      <c r="AK223" s="194"/>
      <c r="AL223" s="210"/>
      <c r="AM223" s="192"/>
      <c r="AN223" s="188"/>
      <c r="AO223" s="210"/>
      <c r="AP223" s="192"/>
      <c r="AQ223" s="188"/>
      <c r="AR223" s="210"/>
      <c r="AS223" s="192"/>
      <c r="AT223" s="188"/>
      <c r="AU223" s="210"/>
      <c r="AV223" s="79"/>
      <c r="AW223" s="79"/>
      <c r="AX223" s="79"/>
      <c r="AY223" s="79"/>
      <c r="AZ223" s="177"/>
      <c r="BA223" s="79"/>
      <c r="BB223" s="79"/>
      <c r="BC223" s="177"/>
      <c r="BD223" s="79"/>
      <c r="BE223" s="79"/>
      <c r="BF223" s="79"/>
      <c r="BG223" s="79"/>
    </row>
    <row r="224" spans="1:59" s="80" customFormat="1">
      <c r="A224" s="213"/>
      <c r="B224" s="184">
        <v>212</v>
      </c>
      <c r="C224" s="248"/>
      <c r="D224" s="185"/>
      <c r="E224" s="220"/>
      <c r="F224" s="221"/>
      <c r="G224" s="221"/>
      <c r="H224" s="296"/>
      <c r="I224" s="189"/>
      <c r="J224" s="190"/>
      <c r="K224" s="189"/>
      <c r="L224" s="214" t="str">
        <f t="shared" si="12"/>
        <v/>
      </c>
      <c r="M224" s="215" t="str">
        <f t="shared" si="13"/>
        <v/>
      </c>
      <c r="N224" s="214" t="str">
        <f t="shared" si="14"/>
        <v/>
      </c>
      <c r="O224" s="216">
        <f t="shared" si="15"/>
        <v>0</v>
      </c>
      <c r="P224" s="210"/>
      <c r="Q224" s="386"/>
      <c r="R224" s="181"/>
      <c r="S224" s="208"/>
      <c r="T224" s="387"/>
      <c r="U224" s="181"/>
      <c r="V224" s="210"/>
      <c r="W224" s="189"/>
      <c r="X224" s="210"/>
      <c r="Y224" s="189"/>
      <c r="Z224" s="210"/>
      <c r="AA224" s="386"/>
      <c r="AB224" s="181"/>
      <c r="AC224" s="181"/>
      <c r="AD224" s="181"/>
      <c r="AE224" s="181"/>
      <c r="AF224" s="210"/>
      <c r="AG224" s="192"/>
      <c r="AH224" s="210"/>
      <c r="AI224" s="192"/>
      <c r="AJ224" s="210"/>
      <c r="AK224" s="194"/>
      <c r="AL224" s="210"/>
      <c r="AM224" s="192"/>
      <c r="AN224" s="188"/>
      <c r="AO224" s="210"/>
      <c r="AP224" s="192"/>
      <c r="AQ224" s="188"/>
      <c r="AR224" s="210"/>
      <c r="AS224" s="192"/>
      <c r="AT224" s="188"/>
      <c r="AU224" s="210"/>
      <c r="AV224" s="79"/>
      <c r="AW224" s="79"/>
      <c r="AX224" s="79"/>
      <c r="AY224" s="79"/>
      <c r="AZ224" s="177"/>
      <c r="BA224" s="79"/>
      <c r="BB224" s="79"/>
      <c r="BC224" s="177"/>
      <c r="BD224" s="79"/>
      <c r="BE224" s="79"/>
      <c r="BF224" s="79"/>
      <c r="BG224" s="79"/>
    </row>
    <row r="225" spans="1:59" s="80" customFormat="1">
      <c r="A225" s="213"/>
      <c r="B225" s="184">
        <v>213</v>
      </c>
      <c r="C225" s="248"/>
      <c r="D225" s="185"/>
      <c r="E225" s="220"/>
      <c r="F225" s="221"/>
      <c r="G225" s="221"/>
      <c r="H225" s="296"/>
      <c r="I225" s="189"/>
      <c r="J225" s="190"/>
      <c r="K225" s="189"/>
      <c r="L225" s="214" t="str">
        <f t="shared" si="12"/>
        <v/>
      </c>
      <c r="M225" s="215" t="str">
        <f t="shared" si="13"/>
        <v/>
      </c>
      <c r="N225" s="214" t="str">
        <f t="shared" si="14"/>
        <v/>
      </c>
      <c r="O225" s="216">
        <f t="shared" si="15"/>
        <v>0</v>
      </c>
      <c r="P225" s="210"/>
      <c r="Q225" s="386"/>
      <c r="R225" s="181"/>
      <c r="S225" s="208"/>
      <c r="T225" s="387"/>
      <c r="U225" s="181"/>
      <c r="V225" s="210"/>
      <c r="W225" s="189"/>
      <c r="X225" s="210"/>
      <c r="Y225" s="189"/>
      <c r="Z225" s="210"/>
      <c r="AA225" s="386"/>
      <c r="AB225" s="181"/>
      <c r="AC225" s="181"/>
      <c r="AD225" s="181"/>
      <c r="AE225" s="181"/>
      <c r="AF225" s="210"/>
      <c r="AG225" s="192"/>
      <c r="AH225" s="210"/>
      <c r="AI225" s="192"/>
      <c r="AJ225" s="210"/>
      <c r="AK225" s="194"/>
      <c r="AL225" s="210"/>
      <c r="AM225" s="192"/>
      <c r="AN225" s="188"/>
      <c r="AO225" s="210"/>
      <c r="AP225" s="192"/>
      <c r="AQ225" s="188"/>
      <c r="AR225" s="210"/>
      <c r="AS225" s="192"/>
      <c r="AT225" s="188"/>
      <c r="AU225" s="210"/>
      <c r="AV225" s="79"/>
      <c r="AW225" s="79"/>
      <c r="AX225" s="79"/>
      <c r="AY225" s="79"/>
      <c r="AZ225" s="177"/>
      <c r="BA225" s="79"/>
      <c r="BB225" s="79"/>
      <c r="BC225" s="177"/>
      <c r="BD225" s="79"/>
      <c r="BE225" s="79"/>
      <c r="BF225" s="79"/>
      <c r="BG225" s="79"/>
    </row>
    <row r="226" spans="1:59" s="80" customFormat="1">
      <c r="A226" s="213"/>
      <c r="B226" s="184">
        <v>214</v>
      </c>
      <c r="C226" s="248"/>
      <c r="D226" s="185"/>
      <c r="E226" s="220"/>
      <c r="F226" s="221"/>
      <c r="G226" s="221"/>
      <c r="H226" s="296"/>
      <c r="I226" s="189"/>
      <c r="J226" s="190"/>
      <c r="K226" s="189"/>
      <c r="L226" s="214" t="str">
        <f t="shared" si="12"/>
        <v/>
      </c>
      <c r="M226" s="215" t="str">
        <f t="shared" si="13"/>
        <v/>
      </c>
      <c r="N226" s="214" t="str">
        <f t="shared" si="14"/>
        <v/>
      </c>
      <c r="O226" s="216">
        <f t="shared" si="15"/>
        <v>0</v>
      </c>
      <c r="P226" s="210"/>
      <c r="Q226" s="386"/>
      <c r="R226" s="181"/>
      <c r="S226" s="208"/>
      <c r="T226" s="387"/>
      <c r="U226" s="181"/>
      <c r="V226" s="210"/>
      <c r="W226" s="189"/>
      <c r="X226" s="210"/>
      <c r="Y226" s="189"/>
      <c r="Z226" s="210"/>
      <c r="AA226" s="386"/>
      <c r="AB226" s="181"/>
      <c r="AC226" s="181"/>
      <c r="AD226" s="181"/>
      <c r="AE226" s="181"/>
      <c r="AF226" s="210"/>
      <c r="AG226" s="192"/>
      <c r="AH226" s="210"/>
      <c r="AI226" s="192"/>
      <c r="AJ226" s="210"/>
      <c r="AK226" s="194"/>
      <c r="AL226" s="210"/>
      <c r="AM226" s="192"/>
      <c r="AN226" s="188"/>
      <c r="AO226" s="210"/>
      <c r="AP226" s="192"/>
      <c r="AQ226" s="188"/>
      <c r="AR226" s="210"/>
      <c r="AS226" s="192"/>
      <c r="AT226" s="188"/>
      <c r="AU226" s="210"/>
      <c r="AV226" s="79"/>
      <c r="AW226" s="79"/>
      <c r="AX226" s="79"/>
      <c r="AY226" s="79"/>
      <c r="AZ226" s="177"/>
      <c r="BA226" s="79"/>
      <c r="BB226" s="79"/>
      <c r="BC226" s="177"/>
      <c r="BD226" s="79"/>
      <c r="BE226" s="79"/>
      <c r="BF226" s="79"/>
      <c r="BG226" s="79"/>
    </row>
    <row r="227" spans="1:59" s="80" customFormat="1">
      <c r="A227" s="213"/>
      <c r="B227" s="184">
        <v>215</v>
      </c>
      <c r="C227" s="248"/>
      <c r="D227" s="185"/>
      <c r="E227" s="220"/>
      <c r="F227" s="221"/>
      <c r="G227" s="221"/>
      <c r="H227" s="296"/>
      <c r="I227" s="189"/>
      <c r="J227" s="190"/>
      <c r="K227" s="189"/>
      <c r="L227" s="214" t="str">
        <f t="shared" si="12"/>
        <v/>
      </c>
      <c r="M227" s="215" t="str">
        <f t="shared" si="13"/>
        <v/>
      </c>
      <c r="N227" s="214" t="str">
        <f t="shared" si="14"/>
        <v/>
      </c>
      <c r="O227" s="216">
        <f t="shared" si="15"/>
        <v>0</v>
      </c>
      <c r="P227" s="210"/>
      <c r="Q227" s="386"/>
      <c r="R227" s="181"/>
      <c r="S227" s="208"/>
      <c r="T227" s="387"/>
      <c r="U227" s="181"/>
      <c r="V227" s="210"/>
      <c r="W227" s="189"/>
      <c r="X227" s="210"/>
      <c r="Y227" s="189"/>
      <c r="Z227" s="210"/>
      <c r="AA227" s="386"/>
      <c r="AB227" s="181"/>
      <c r="AC227" s="181"/>
      <c r="AD227" s="181"/>
      <c r="AE227" s="181"/>
      <c r="AF227" s="210"/>
      <c r="AG227" s="192"/>
      <c r="AH227" s="210"/>
      <c r="AI227" s="192"/>
      <c r="AJ227" s="210"/>
      <c r="AK227" s="194"/>
      <c r="AL227" s="210"/>
      <c r="AM227" s="192"/>
      <c r="AN227" s="188"/>
      <c r="AO227" s="210"/>
      <c r="AP227" s="192"/>
      <c r="AQ227" s="188"/>
      <c r="AR227" s="210"/>
      <c r="AS227" s="192"/>
      <c r="AT227" s="188"/>
      <c r="AU227" s="210"/>
      <c r="AV227" s="79"/>
      <c r="AW227" s="79"/>
      <c r="AX227" s="79"/>
      <c r="AY227" s="79"/>
      <c r="AZ227" s="177"/>
      <c r="BA227" s="79"/>
      <c r="BB227" s="79"/>
      <c r="BC227" s="177"/>
      <c r="BD227" s="79"/>
      <c r="BE227" s="79"/>
      <c r="BF227" s="79"/>
      <c r="BG227" s="79"/>
    </row>
    <row r="228" spans="1:59" s="80" customFormat="1">
      <c r="A228" s="213"/>
      <c r="B228" s="184">
        <v>216</v>
      </c>
      <c r="C228" s="248"/>
      <c r="D228" s="185"/>
      <c r="E228" s="220"/>
      <c r="F228" s="221"/>
      <c r="G228" s="221"/>
      <c r="H228" s="296"/>
      <c r="I228" s="189"/>
      <c r="J228" s="190"/>
      <c r="K228" s="189"/>
      <c r="L228" s="214" t="str">
        <f t="shared" si="12"/>
        <v/>
      </c>
      <c r="M228" s="215" t="str">
        <f t="shared" si="13"/>
        <v/>
      </c>
      <c r="N228" s="214" t="str">
        <f t="shared" si="14"/>
        <v/>
      </c>
      <c r="O228" s="216">
        <f t="shared" si="15"/>
        <v>0</v>
      </c>
      <c r="P228" s="210"/>
      <c r="Q228" s="386"/>
      <c r="R228" s="181"/>
      <c r="S228" s="208"/>
      <c r="T228" s="387"/>
      <c r="U228" s="181"/>
      <c r="V228" s="210"/>
      <c r="W228" s="189"/>
      <c r="X228" s="210"/>
      <c r="Y228" s="189"/>
      <c r="Z228" s="210"/>
      <c r="AA228" s="386"/>
      <c r="AB228" s="181"/>
      <c r="AC228" s="181"/>
      <c r="AD228" s="181"/>
      <c r="AE228" s="181"/>
      <c r="AF228" s="210"/>
      <c r="AG228" s="192"/>
      <c r="AH228" s="210"/>
      <c r="AI228" s="192"/>
      <c r="AJ228" s="210"/>
      <c r="AK228" s="194"/>
      <c r="AL228" s="210"/>
      <c r="AM228" s="192"/>
      <c r="AN228" s="188"/>
      <c r="AO228" s="210"/>
      <c r="AP228" s="192"/>
      <c r="AQ228" s="188"/>
      <c r="AR228" s="210"/>
      <c r="AS228" s="192"/>
      <c r="AT228" s="188"/>
      <c r="AU228" s="210"/>
      <c r="AV228" s="79"/>
      <c r="AW228" s="79"/>
      <c r="AX228" s="79"/>
      <c r="AY228" s="79"/>
      <c r="AZ228" s="177"/>
      <c r="BA228" s="79"/>
      <c r="BB228" s="79"/>
      <c r="BC228" s="177"/>
      <c r="BD228" s="79"/>
      <c r="BE228" s="79"/>
      <c r="BF228" s="79"/>
      <c r="BG228" s="79"/>
    </row>
    <row r="229" spans="1:59" s="80" customFormat="1">
      <c r="A229" s="213"/>
      <c r="B229" s="184">
        <v>217</v>
      </c>
      <c r="C229" s="248"/>
      <c r="D229" s="185"/>
      <c r="E229" s="220"/>
      <c r="F229" s="221"/>
      <c r="G229" s="221"/>
      <c r="H229" s="296"/>
      <c r="I229" s="189"/>
      <c r="J229" s="190"/>
      <c r="K229" s="189"/>
      <c r="L229" s="214" t="str">
        <f t="shared" si="12"/>
        <v/>
      </c>
      <c r="M229" s="215" t="str">
        <f t="shared" si="13"/>
        <v/>
      </c>
      <c r="N229" s="214" t="str">
        <f t="shared" si="14"/>
        <v/>
      </c>
      <c r="O229" s="216">
        <f t="shared" si="15"/>
        <v>0</v>
      </c>
      <c r="P229" s="210"/>
      <c r="Q229" s="386"/>
      <c r="R229" s="181"/>
      <c r="S229" s="208"/>
      <c r="T229" s="387"/>
      <c r="U229" s="181"/>
      <c r="V229" s="210"/>
      <c r="W229" s="189"/>
      <c r="X229" s="210"/>
      <c r="Y229" s="189"/>
      <c r="Z229" s="210"/>
      <c r="AA229" s="386"/>
      <c r="AB229" s="181"/>
      <c r="AC229" s="181"/>
      <c r="AD229" s="181"/>
      <c r="AE229" s="181"/>
      <c r="AF229" s="210"/>
      <c r="AG229" s="192"/>
      <c r="AH229" s="210"/>
      <c r="AI229" s="192"/>
      <c r="AJ229" s="210"/>
      <c r="AK229" s="194"/>
      <c r="AL229" s="210"/>
      <c r="AM229" s="192"/>
      <c r="AN229" s="188"/>
      <c r="AO229" s="210"/>
      <c r="AP229" s="192"/>
      <c r="AQ229" s="188"/>
      <c r="AR229" s="210"/>
      <c r="AS229" s="192"/>
      <c r="AT229" s="188"/>
      <c r="AU229" s="210"/>
      <c r="AV229" s="79"/>
      <c r="AW229" s="79"/>
      <c r="AX229" s="79"/>
      <c r="AY229" s="79"/>
      <c r="AZ229" s="177"/>
      <c r="BA229" s="79"/>
      <c r="BB229" s="79"/>
      <c r="BC229" s="177"/>
      <c r="BD229" s="79"/>
      <c r="BE229" s="79"/>
      <c r="BF229" s="79"/>
      <c r="BG229" s="79"/>
    </row>
    <row r="230" spans="1:59" s="80" customFormat="1">
      <c r="A230" s="213"/>
      <c r="B230" s="184">
        <v>218</v>
      </c>
      <c r="C230" s="248"/>
      <c r="D230" s="185"/>
      <c r="E230" s="220"/>
      <c r="F230" s="221"/>
      <c r="G230" s="221"/>
      <c r="H230" s="296"/>
      <c r="I230" s="189"/>
      <c r="J230" s="190"/>
      <c r="K230" s="189"/>
      <c r="L230" s="214" t="str">
        <f t="shared" si="12"/>
        <v/>
      </c>
      <c r="M230" s="215" t="str">
        <f t="shared" si="13"/>
        <v/>
      </c>
      <c r="N230" s="214" t="str">
        <f t="shared" si="14"/>
        <v/>
      </c>
      <c r="O230" s="216">
        <f t="shared" si="15"/>
        <v>0</v>
      </c>
      <c r="P230" s="210"/>
      <c r="Q230" s="386"/>
      <c r="R230" s="181"/>
      <c r="S230" s="208"/>
      <c r="T230" s="387"/>
      <c r="U230" s="181"/>
      <c r="V230" s="210"/>
      <c r="W230" s="189"/>
      <c r="X230" s="210"/>
      <c r="Y230" s="189"/>
      <c r="Z230" s="210"/>
      <c r="AA230" s="386"/>
      <c r="AB230" s="181"/>
      <c r="AC230" s="181"/>
      <c r="AD230" s="181"/>
      <c r="AE230" s="181"/>
      <c r="AF230" s="210"/>
      <c r="AG230" s="192"/>
      <c r="AH230" s="210"/>
      <c r="AI230" s="192"/>
      <c r="AJ230" s="210"/>
      <c r="AK230" s="194"/>
      <c r="AL230" s="210"/>
      <c r="AM230" s="192"/>
      <c r="AN230" s="188"/>
      <c r="AO230" s="210"/>
      <c r="AP230" s="192"/>
      <c r="AQ230" s="188"/>
      <c r="AR230" s="210"/>
      <c r="AS230" s="192"/>
      <c r="AT230" s="188"/>
      <c r="AU230" s="210"/>
      <c r="AV230" s="79"/>
      <c r="AW230" s="79"/>
      <c r="AX230" s="79"/>
      <c r="AY230" s="79"/>
      <c r="AZ230" s="177"/>
      <c r="BA230" s="79"/>
      <c r="BB230" s="79"/>
      <c r="BC230" s="177"/>
      <c r="BD230" s="79"/>
      <c r="BE230" s="79"/>
      <c r="BF230" s="79"/>
      <c r="BG230" s="79"/>
    </row>
    <row r="231" spans="1:59" s="80" customFormat="1">
      <c r="A231" s="213"/>
      <c r="B231" s="184">
        <v>219</v>
      </c>
      <c r="C231" s="248"/>
      <c r="D231" s="185"/>
      <c r="E231" s="220"/>
      <c r="F231" s="221"/>
      <c r="G231" s="221"/>
      <c r="H231" s="296"/>
      <c r="I231" s="189"/>
      <c r="J231" s="190"/>
      <c r="K231" s="189"/>
      <c r="L231" s="214" t="str">
        <f t="shared" si="12"/>
        <v/>
      </c>
      <c r="M231" s="215" t="str">
        <f t="shared" si="13"/>
        <v/>
      </c>
      <c r="N231" s="214" t="str">
        <f t="shared" si="14"/>
        <v/>
      </c>
      <c r="O231" s="216">
        <f t="shared" si="15"/>
        <v>0</v>
      </c>
      <c r="P231" s="210"/>
      <c r="Q231" s="386"/>
      <c r="R231" s="181"/>
      <c r="S231" s="208"/>
      <c r="T231" s="387"/>
      <c r="U231" s="181"/>
      <c r="V231" s="210"/>
      <c r="W231" s="189"/>
      <c r="X231" s="210"/>
      <c r="Y231" s="189"/>
      <c r="Z231" s="210"/>
      <c r="AA231" s="386"/>
      <c r="AB231" s="181"/>
      <c r="AC231" s="181"/>
      <c r="AD231" s="181"/>
      <c r="AE231" s="181"/>
      <c r="AF231" s="210"/>
      <c r="AG231" s="192"/>
      <c r="AH231" s="210"/>
      <c r="AI231" s="192"/>
      <c r="AJ231" s="210"/>
      <c r="AK231" s="194"/>
      <c r="AL231" s="210"/>
      <c r="AM231" s="192"/>
      <c r="AN231" s="188"/>
      <c r="AO231" s="210"/>
      <c r="AP231" s="192"/>
      <c r="AQ231" s="188"/>
      <c r="AR231" s="210"/>
      <c r="AS231" s="192"/>
      <c r="AT231" s="188"/>
      <c r="AU231" s="210"/>
      <c r="AV231" s="79"/>
      <c r="AW231" s="79"/>
      <c r="AX231" s="79"/>
      <c r="AY231" s="79"/>
      <c r="AZ231" s="177"/>
      <c r="BA231" s="79"/>
      <c r="BB231" s="79"/>
      <c r="BC231" s="177"/>
      <c r="BD231" s="79"/>
      <c r="BE231" s="79"/>
      <c r="BF231" s="79"/>
      <c r="BG231" s="79"/>
    </row>
    <row r="232" spans="1:59" s="80" customFormat="1">
      <c r="A232" s="213"/>
      <c r="B232" s="184">
        <v>220</v>
      </c>
      <c r="C232" s="248"/>
      <c r="D232" s="185"/>
      <c r="E232" s="220"/>
      <c r="F232" s="221"/>
      <c r="G232" s="221"/>
      <c r="H232" s="296"/>
      <c r="I232" s="189"/>
      <c r="J232" s="190"/>
      <c r="K232" s="189"/>
      <c r="L232" s="214" t="str">
        <f t="shared" si="12"/>
        <v/>
      </c>
      <c r="M232" s="215" t="str">
        <f t="shared" si="13"/>
        <v/>
      </c>
      <c r="N232" s="214" t="str">
        <f t="shared" si="14"/>
        <v/>
      </c>
      <c r="O232" s="216">
        <f t="shared" si="15"/>
        <v>0</v>
      </c>
      <c r="P232" s="210"/>
      <c r="Q232" s="386"/>
      <c r="R232" s="181"/>
      <c r="S232" s="208"/>
      <c r="T232" s="387"/>
      <c r="U232" s="181"/>
      <c r="V232" s="210"/>
      <c r="W232" s="189"/>
      <c r="X232" s="210"/>
      <c r="Y232" s="189"/>
      <c r="Z232" s="210"/>
      <c r="AA232" s="386"/>
      <c r="AB232" s="181"/>
      <c r="AC232" s="181"/>
      <c r="AD232" s="181"/>
      <c r="AE232" s="181"/>
      <c r="AF232" s="210"/>
      <c r="AG232" s="192"/>
      <c r="AH232" s="210"/>
      <c r="AI232" s="192"/>
      <c r="AJ232" s="210"/>
      <c r="AK232" s="194"/>
      <c r="AL232" s="210"/>
      <c r="AM232" s="192"/>
      <c r="AN232" s="188"/>
      <c r="AO232" s="210"/>
      <c r="AP232" s="192"/>
      <c r="AQ232" s="188"/>
      <c r="AR232" s="210"/>
      <c r="AS232" s="192"/>
      <c r="AT232" s="188"/>
      <c r="AU232" s="210"/>
      <c r="AV232" s="79"/>
      <c r="AW232" s="79"/>
      <c r="AX232" s="79"/>
      <c r="AY232" s="79"/>
      <c r="AZ232" s="177"/>
      <c r="BA232" s="79"/>
      <c r="BB232" s="79"/>
      <c r="BC232" s="177"/>
      <c r="BD232" s="79"/>
      <c r="BE232" s="79"/>
      <c r="BF232" s="79"/>
      <c r="BG232" s="79"/>
    </row>
    <row r="233" spans="1:59" s="80" customFormat="1">
      <c r="A233" s="213"/>
      <c r="B233" s="184">
        <v>221</v>
      </c>
      <c r="C233" s="248"/>
      <c r="D233" s="185"/>
      <c r="E233" s="220"/>
      <c r="F233" s="221"/>
      <c r="G233" s="221"/>
      <c r="H233" s="296"/>
      <c r="I233" s="189"/>
      <c r="J233" s="190"/>
      <c r="K233" s="189"/>
      <c r="L233" s="214" t="str">
        <f t="shared" si="12"/>
        <v/>
      </c>
      <c r="M233" s="215" t="str">
        <f t="shared" si="13"/>
        <v/>
      </c>
      <c r="N233" s="214" t="str">
        <f t="shared" si="14"/>
        <v/>
      </c>
      <c r="O233" s="216">
        <f t="shared" si="15"/>
        <v>0</v>
      </c>
      <c r="P233" s="210"/>
      <c r="Q233" s="386"/>
      <c r="R233" s="181"/>
      <c r="S233" s="208"/>
      <c r="T233" s="387"/>
      <c r="U233" s="181"/>
      <c r="V233" s="210"/>
      <c r="W233" s="189"/>
      <c r="X233" s="210"/>
      <c r="Y233" s="189"/>
      <c r="Z233" s="210"/>
      <c r="AA233" s="386"/>
      <c r="AB233" s="181"/>
      <c r="AC233" s="181"/>
      <c r="AD233" s="181"/>
      <c r="AE233" s="181"/>
      <c r="AF233" s="210"/>
      <c r="AG233" s="192"/>
      <c r="AH233" s="210"/>
      <c r="AI233" s="192"/>
      <c r="AJ233" s="210"/>
      <c r="AK233" s="194"/>
      <c r="AL233" s="210"/>
      <c r="AM233" s="192"/>
      <c r="AN233" s="188"/>
      <c r="AO233" s="210"/>
      <c r="AP233" s="192"/>
      <c r="AQ233" s="188"/>
      <c r="AR233" s="210"/>
      <c r="AS233" s="192"/>
      <c r="AT233" s="188"/>
      <c r="AU233" s="210"/>
      <c r="AV233" s="79"/>
      <c r="AW233" s="79"/>
      <c r="AX233" s="79"/>
      <c r="AY233" s="79"/>
      <c r="AZ233" s="177"/>
      <c r="BA233" s="79"/>
      <c r="BB233" s="79"/>
      <c r="BC233" s="177"/>
      <c r="BD233" s="79"/>
      <c r="BE233" s="79"/>
      <c r="BF233" s="79"/>
      <c r="BG233" s="79"/>
    </row>
    <row r="234" spans="1:59" s="80" customFormat="1">
      <c r="A234" s="213"/>
      <c r="B234" s="184">
        <v>222</v>
      </c>
      <c r="C234" s="248"/>
      <c r="D234" s="185"/>
      <c r="E234" s="220"/>
      <c r="F234" s="221"/>
      <c r="G234" s="221"/>
      <c r="H234" s="296"/>
      <c r="I234" s="189"/>
      <c r="J234" s="190"/>
      <c r="K234" s="189"/>
      <c r="L234" s="214" t="str">
        <f t="shared" si="12"/>
        <v/>
      </c>
      <c r="M234" s="215" t="str">
        <f t="shared" si="13"/>
        <v/>
      </c>
      <c r="N234" s="214" t="str">
        <f t="shared" si="14"/>
        <v/>
      </c>
      <c r="O234" s="216">
        <f t="shared" si="15"/>
        <v>0</v>
      </c>
      <c r="P234" s="210"/>
      <c r="Q234" s="386"/>
      <c r="R234" s="181"/>
      <c r="S234" s="208"/>
      <c r="T234" s="387"/>
      <c r="U234" s="181"/>
      <c r="V234" s="210"/>
      <c r="W234" s="189"/>
      <c r="X234" s="210"/>
      <c r="Y234" s="189"/>
      <c r="Z234" s="210"/>
      <c r="AA234" s="386"/>
      <c r="AB234" s="181"/>
      <c r="AC234" s="181"/>
      <c r="AD234" s="181"/>
      <c r="AE234" s="181"/>
      <c r="AF234" s="210"/>
      <c r="AG234" s="192"/>
      <c r="AH234" s="210"/>
      <c r="AI234" s="192"/>
      <c r="AJ234" s="210"/>
      <c r="AK234" s="194"/>
      <c r="AL234" s="210"/>
      <c r="AM234" s="192"/>
      <c r="AN234" s="188"/>
      <c r="AO234" s="210"/>
      <c r="AP234" s="192"/>
      <c r="AQ234" s="188"/>
      <c r="AR234" s="210"/>
      <c r="AS234" s="192"/>
      <c r="AT234" s="188"/>
      <c r="AU234" s="210"/>
      <c r="AV234" s="79"/>
      <c r="AW234" s="79"/>
      <c r="AX234" s="79"/>
      <c r="AY234" s="79"/>
      <c r="AZ234" s="177"/>
      <c r="BA234" s="79"/>
      <c r="BB234" s="79"/>
      <c r="BC234" s="177"/>
      <c r="BD234" s="79"/>
      <c r="BE234" s="79"/>
      <c r="BF234" s="79"/>
      <c r="BG234" s="79"/>
    </row>
    <row r="235" spans="1:59" s="80" customFormat="1">
      <c r="A235" s="213"/>
      <c r="B235" s="184">
        <v>223</v>
      </c>
      <c r="C235" s="248"/>
      <c r="D235" s="185"/>
      <c r="E235" s="220"/>
      <c r="F235" s="221"/>
      <c r="G235" s="221"/>
      <c r="H235" s="296"/>
      <c r="I235" s="189"/>
      <c r="J235" s="190"/>
      <c r="K235" s="189"/>
      <c r="L235" s="214" t="str">
        <f t="shared" si="12"/>
        <v/>
      </c>
      <c r="M235" s="215" t="str">
        <f t="shared" si="13"/>
        <v/>
      </c>
      <c r="N235" s="214" t="str">
        <f t="shared" si="14"/>
        <v/>
      </c>
      <c r="O235" s="216">
        <f t="shared" si="15"/>
        <v>0</v>
      </c>
      <c r="P235" s="210"/>
      <c r="Q235" s="386"/>
      <c r="R235" s="181"/>
      <c r="S235" s="208"/>
      <c r="T235" s="387"/>
      <c r="U235" s="181"/>
      <c r="V235" s="210"/>
      <c r="W235" s="189"/>
      <c r="X235" s="210"/>
      <c r="Y235" s="189"/>
      <c r="Z235" s="210"/>
      <c r="AA235" s="386"/>
      <c r="AB235" s="181"/>
      <c r="AC235" s="181"/>
      <c r="AD235" s="181"/>
      <c r="AE235" s="181"/>
      <c r="AF235" s="210"/>
      <c r="AG235" s="192"/>
      <c r="AH235" s="210"/>
      <c r="AI235" s="192"/>
      <c r="AJ235" s="210"/>
      <c r="AK235" s="194"/>
      <c r="AL235" s="210"/>
      <c r="AM235" s="192"/>
      <c r="AN235" s="188"/>
      <c r="AO235" s="210"/>
      <c r="AP235" s="192"/>
      <c r="AQ235" s="188"/>
      <c r="AR235" s="210"/>
      <c r="AS235" s="192"/>
      <c r="AT235" s="188"/>
      <c r="AU235" s="210"/>
      <c r="AV235" s="79"/>
      <c r="AW235" s="79"/>
      <c r="AX235" s="79"/>
      <c r="AY235" s="79"/>
      <c r="AZ235" s="177"/>
      <c r="BA235" s="79"/>
      <c r="BB235" s="79"/>
      <c r="BC235" s="177"/>
      <c r="BD235" s="79"/>
      <c r="BE235" s="79"/>
      <c r="BF235" s="79"/>
      <c r="BG235" s="79"/>
    </row>
    <row r="236" spans="1:59" s="80" customFormat="1">
      <c r="A236" s="213"/>
      <c r="B236" s="184">
        <v>224</v>
      </c>
      <c r="C236" s="248"/>
      <c r="D236" s="185"/>
      <c r="E236" s="220"/>
      <c r="F236" s="221"/>
      <c r="G236" s="221"/>
      <c r="H236" s="296"/>
      <c r="I236" s="189"/>
      <c r="J236" s="190"/>
      <c r="K236" s="189"/>
      <c r="L236" s="214" t="str">
        <f t="shared" si="12"/>
        <v/>
      </c>
      <c r="M236" s="215" t="str">
        <f t="shared" si="13"/>
        <v/>
      </c>
      <c r="N236" s="214" t="str">
        <f t="shared" si="14"/>
        <v/>
      </c>
      <c r="O236" s="216">
        <f t="shared" si="15"/>
        <v>0</v>
      </c>
      <c r="P236" s="210"/>
      <c r="Q236" s="386"/>
      <c r="R236" s="181"/>
      <c r="S236" s="208"/>
      <c r="T236" s="387"/>
      <c r="U236" s="181"/>
      <c r="V236" s="210"/>
      <c r="W236" s="189"/>
      <c r="X236" s="210"/>
      <c r="Y236" s="189"/>
      <c r="Z236" s="210"/>
      <c r="AA236" s="386"/>
      <c r="AB236" s="181"/>
      <c r="AC236" s="181"/>
      <c r="AD236" s="181"/>
      <c r="AE236" s="181"/>
      <c r="AF236" s="210"/>
      <c r="AG236" s="192"/>
      <c r="AH236" s="210"/>
      <c r="AI236" s="192"/>
      <c r="AJ236" s="210"/>
      <c r="AK236" s="194"/>
      <c r="AL236" s="210"/>
      <c r="AM236" s="192"/>
      <c r="AN236" s="188"/>
      <c r="AO236" s="210"/>
      <c r="AP236" s="192"/>
      <c r="AQ236" s="188"/>
      <c r="AR236" s="210"/>
      <c r="AS236" s="192"/>
      <c r="AT236" s="188"/>
      <c r="AU236" s="210"/>
      <c r="AV236" s="79"/>
      <c r="AW236" s="79"/>
      <c r="AX236" s="79"/>
      <c r="AY236" s="79"/>
      <c r="AZ236" s="177"/>
      <c r="BA236" s="79"/>
      <c r="BB236" s="79"/>
      <c r="BC236" s="177"/>
      <c r="BD236" s="79"/>
      <c r="BE236" s="79"/>
      <c r="BF236" s="79"/>
      <c r="BG236" s="79"/>
    </row>
    <row r="237" spans="1:59" s="80" customFormat="1">
      <c r="A237" s="213"/>
      <c r="B237" s="184">
        <v>225</v>
      </c>
      <c r="C237" s="248"/>
      <c r="D237" s="185"/>
      <c r="E237" s="220"/>
      <c r="F237" s="221"/>
      <c r="G237" s="221"/>
      <c r="H237" s="296"/>
      <c r="I237" s="189"/>
      <c r="J237" s="190"/>
      <c r="K237" s="189"/>
      <c r="L237" s="214" t="str">
        <f t="shared" si="12"/>
        <v/>
      </c>
      <c r="M237" s="215" t="str">
        <f t="shared" si="13"/>
        <v/>
      </c>
      <c r="N237" s="214" t="str">
        <f t="shared" si="14"/>
        <v/>
      </c>
      <c r="O237" s="216">
        <f t="shared" si="15"/>
        <v>0</v>
      </c>
      <c r="P237" s="210"/>
      <c r="Q237" s="386"/>
      <c r="R237" s="181"/>
      <c r="S237" s="208"/>
      <c r="T237" s="387"/>
      <c r="U237" s="181"/>
      <c r="V237" s="210"/>
      <c r="W237" s="189"/>
      <c r="X237" s="210"/>
      <c r="Y237" s="189"/>
      <c r="Z237" s="210"/>
      <c r="AA237" s="386"/>
      <c r="AB237" s="181"/>
      <c r="AC237" s="181"/>
      <c r="AD237" s="181"/>
      <c r="AE237" s="181"/>
      <c r="AF237" s="210"/>
      <c r="AG237" s="192"/>
      <c r="AH237" s="210"/>
      <c r="AI237" s="192"/>
      <c r="AJ237" s="210"/>
      <c r="AK237" s="194"/>
      <c r="AL237" s="210"/>
      <c r="AM237" s="192"/>
      <c r="AN237" s="188"/>
      <c r="AO237" s="210"/>
      <c r="AP237" s="192"/>
      <c r="AQ237" s="188"/>
      <c r="AR237" s="210"/>
      <c r="AS237" s="192"/>
      <c r="AT237" s="188"/>
      <c r="AU237" s="210"/>
      <c r="AV237" s="79"/>
      <c r="AW237" s="79"/>
      <c r="AX237" s="79"/>
      <c r="AY237" s="79"/>
      <c r="AZ237" s="177"/>
      <c r="BA237" s="79"/>
      <c r="BB237" s="79"/>
      <c r="BC237" s="177"/>
      <c r="BD237" s="79"/>
      <c r="BE237" s="79"/>
      <c r="BF237" s="79"/>
      <c r="BG237" s="79"/>
    </row>
    <row r="238" spans="1:59" s="80" customFormat="1">
      <c r="A238" s="213"/>
      <c r="B238" s="184">
        <v>226</v>
      </c>
      <c r="C238" s="248"/>
      <c r="D238" s="185"/>
      <c r="E238" s="220"/>
      <c r="F238" s="221"/>
      <c r="G238" s="221"/>
      <c r="H238" s="296"/>
      <c r="I238" s="189"/>
      <c r="J238" s="190"/>
      <c r="K238" s="189"/>
      <c r="L238" s="214" t="str">
        <f t="shared" si="12"/>
        <v/>
      </c>
      <c r="M238" s="215" t="str">
        <f t="shared" si="13"/>
        <v/>
      </c>
      <c r="N238" s="214" t="str">
        <f t="shared" si="14"/>
        <v/>
      </c>
      <c r="O238" s="216">
        <f t="shared" si="15"/>
        <v>0</v>
      </c>
      <c r="P238" s="210"/>
      <c r="Q238" s="386"/>
      <c r="R238" s="181"/>
      <c r="S238" s="208"/>
      <c r="T238" s="387"/>
      <c r="U238" s="181"/>
      <c r="V238" s="210"/>
      <c r="W238" s="189"/>
      <c r="X238" s="210"/>
      <c r="Y238" s="189"/>
      <c r="Z238" s="210"/>
      <c r="AA238" s="386"/>
      <c r="AB238" s="181"/>
      <c r="AC238" s="181"/>
      <c r="AD238" s="181"/>
      <c r="AE238" s="181"/>
      <c r="AF238" s="210"/>
      <c r="AG238" s="192"/>
      <c r="AH238" s="210"/>
      <c r="AI238" s="192"/>
      <c r="AJ238" s="210"/>
      <c r="AK238" s="194"/>
      <c r="AL238" s="210"/>
      <c r="AM238" s="192"/>
      <c r="AN238" s="188"/>
      <c r="AO238" s="210"/>
      <c r="AP238" s="192"/>
      <c r="AQ238" s="188"/>
      <c r="AR238" s="210"/>
      <c r="AS238" s="192"/>
      <c r="AT238" s="188"/>
      <c r="AU238" s="210"/>
      <c r="AV238" s="79"/>
      <c r="AW238" s="79"/>
      <c r="AX238" s="79"/>
      <c r="AY238" s="79"/>
      <c r="AZ238" s="177"/>
      <c r="BA238" s="79"/>
      <c r="BB238" s="79"/>
      <c r="BC238" s="177"/>
      <c r="BD238" s="79"/>
      <c r="BE238" s="79"/>
      <c r="BF238" s="79"/>
      <c r="BG238" s="79"/>
    </row>
    <row r="239" spans="1:59" s="80" customFormat="1">
      <c r="A239" s="213"/>
      <c r="B239" s="184">
        <v>227</v>
      </c>
      <c r="C239" s="248"/>
      <c r="D239" s="185"/>
      <c r="E239" s="220"/>
      <c r="F239" s="221"/>
      <c r="G239" s="221"/>
      <c r="H239" s="296"/>
      <c r="I239" s="189"/>
      <c r="J239" s="190"/>
      <c r="K239" s="189"/>
      <c r="L239" s="214" t="str">
        <f t="shared" si="12"/>
        <v/>
      </c>
      <c r="M239" s="215" t="str">
        <f t="shared" si="13"/>
        <v/>
      </c>
      <c r="N239" s="214" t="str">
        <f t="shared" si="14"/>
        <v/>
      </c>
      <c r="O239" s="216">
        <f t="shared" si="15"/>
        <v>0</v>
      </c>
      <c r="P239" s="210"/>
      <c r="Q239" s="386"/>
      <c r="R239" s="181"/>
      <c r="S239" s="208"/>
      <c r="T239" s="387"/>
      <c r="U239" s="181"/>
      <c r="V239" s="210"/>
      <c r="W239" s="189"/>
      <c r="X239" s="210"/>
      <c r="Y239" s="189"/>
      <c r="Z239" s="210"/>
      <c r="AA239" s="386"/>
      <c r="AB239" s="181"/>
      <c r="AC239" s="181"/>
      <c r="AD239" s="181"/>
      <c r="AE239" s="181"/>
      <c r="AF239" s="210"/>
      <c r="AG239" s="192"/>
      <c r="AH239" s="210"/>
      <c r="AI239" s="192"/>
      <c r="AJ239" s="210"/>
      <c r="AK239" s="194"/>
      <c r="AL239" s="210"/>
      <c r="AM239" s="192"/>
      <c r="AN239" s="188"/>
      <c r="AO239" s="210"/>
      <c r="AP239" s="192"/>
      <c r="AQ239" s="188"/>
      <c r="AR239" s="210"/>
      <c r="AS239" s="192"/>
      <c r="AT239" s="188"/>
      <c r="AU239" s="210"/>
      <c r="AV239" s="79"/>
      <c r="AW239" s="79"/>
      <c r="AX239" s="79"/>
      <c r="AY239" s="79"/>
      <c r="AZ239" s="177"/>
      <c r="BA239" s="79"/>
      <c r="BB239" s="79"/>
      <c r="BC239" s="177"/>
      <c r="BD239" s="79"/>
      <c r="BE239" s="79"/>
      <c r="BF239" s="79"/>
      <c r="BG239" s="79"/>
    </row>
    <row r="240" spans="1:59" s="80" customFormat="1">
      <c r="A240" s="213"/>
      <c r="B240" s="184">
        <v>228</v>
      </c>
      <c r="C240" s="248"/>
      <c r="D240" s="185"/>
      <c r="E240" s="220"/>
      <c r="F240" s="221"/>
      <c r="G240" s="221"/>
      <c r="H240" s="296"/>
      <c r="I240" s="189"/>
      <c r="J240" s="190"/>
      <c r="K240" s="189"/>
      <c r="L240" s="214" t="str">
        <f t="shared" si="12"/>
        <v/>
      </c>
      <c r="M240" s="215" t="str">
        <f t="shared" si="13"/>
        <v/>
      </c>
      <c r="N240" s="214" t="str">
        <f t="shared" si="14"/>
        <v/>
      </c>
      <c r="O240" s="216">
        <f t="shared" si="15"/>
        <v>0</v>
      </c>
      <c r="P240" s="210"/>
      <c r="Q240" s="386"/>
      <c r="R240" s="181"/>
      <c r="S240" s="208"/>
      <c r="T240" s="387"/>
      <c r="U240" s="181"/>
      <c r="V240" s="210"/>
      <c r="W240" s="189"/>
      <c r="X240" s="210"/>
      <c r="Y240" s="189"/>
      <c r="Z240" s="210"/>
      <c r="AA240" s="386"/>
      <c r="AB240" s="181"/>
      <c r="AC240" s="181"/>
      <c r="AD240" s="181"/>
      <c r="AE240" s="181"/>
      <c r="AF240" s="210"/>
      <c r="AG240" s="192"/>
      <c r="AH240" s="210"/>
      <c r="AI240" s="192"/>
      <c r="AJ240" s="210"/>
      <c r="AK240" s="194"/>
      <c r="AL240" s="210"/>
      <c r="AM240" s="192"/>
      <c r="AN240" s="188"/>
      <c r="AO240" s="210"/>
      <c r="AP240" s="192"/>
      <c r="AQ240" s="188"/>
      <c r="AR240" s="210"/>
      <c r="AS240" s="192"/>
      <c r="AT240" s="188"/>
      <c r="AU240" s="210"/>
      <c r="AV240" s="79"/>
      <c r="AW240" s="79"/>
      <c r="AX240" s="79"/>
      <c r="AY240" s="79"/>
      <c r="AZ240" s="177"/>
      <c r="BA240" s="79"/>
      <c r="BB240" s="79"/>
      <c r="BC240" s="177"/>
      <c r="BD240" s="79"/>
      <c r="BE240" s="79"/>
      <c r="BF240" s="79"/>
      <c r="BG240" s="79"/>
    </row>
    <row r="241" spans="1:59" s="80" customFormat="1">
      <c r="A241" s="213"/>
      <c r="B241" s="184">
        <v>229</v>
      </c>
      <c r="C241" s="248"/>
      <c r="D241" s="185"/>
      <c r="E241" s="220"/>
      <c r="F241" s="221"/>
      <c r="G241" s="221"/>
      <c r="H241" s="296"/>
      <c r="I241" s="189"/>
      <c r="J241" s="190"/>
      <c r="K241" s="189"/>
      <c r="L241" s="214" t="str">
        <f t="shared" si="12"/>
        <v/>
      </c>
      <c r="M241" s="215" t="str">
        <f t="shared" si="13"/>
        <v/>
      </c>
      <c r="N241" s="214" t="str">
        <f t="shared" si="14"/>
        <v/>
      </c>
      <c r="O241" s="216">
        <f t="shared" si="15"/>
        <v>0</v>
      </c>
      <c r="P241" s="210"/>
      <c r="Q241" s="386"/>
      <c r="R241" s="181"/>
      <c r="S241" s="208"/>
      <c r="T241" s="387"/>
      <c r="U241" s="181"/>
      <c r="V241" s="210"/>
      <c r="W241" s="189"/>
      <c r="X241" s="210"/>
      <c r="Y241" s="189"/>
      <c r="Z241" s="210"/>
      <c r="AA241" s="386"/>
      <c r="AB241" s="181"/>
      <c r="AC241" s="181"/>
      <c r="AD241" s="181"/>
      <c r="AE241" s="181"/>
      <c r="AF241" s="210"/>
      <c r="AG241" s="192"/>
      <c r="AH241" s="210"/>
      <c r="AI241" s="192"/>
      <c r="AJ241" s="210"/>
      <c r="AK241" s="194"/>
      <c r="AL241" s="210"/>
      <c r="AM241" s="192"/>
      <c r="AN241" s="188"/>
      <c r="AO241" s="210"/>
      <c r="AP241" s="192"/>
      <c r="AQ241" s="188"/>
      <c r="AR241" s="210"/>
      <c r="AS241" s="192"/>
      <c r="AT241" s="188"/>
      <c r="AU241" s="210"/>
      <c r="AV241" s="79"/>
      <c r="AW241" s="79"/>
      <c r="AX241" s="79"/>
      <c r="AY241" s="79"/>
      <c r="AZ241" s="177"/>
      <c r="BA241" s="79"/>
      <c r="BB241" s="79"/>
      <c r="BC241" s="177"/>
      <c r="BD241" s="79"/>
      <c r="BE241" s="79"/>
      <c r="BF241" s="79"/>
      <c r="BG241" s="79"/>
    </row>
    <row r="242" spans="1:59" s="80" customFormat="1">
      <c r="A242" s="213"/>
      <c r="B242" s="184">
        <v>230</v>
      </c>
      <c r="C242" s="248"/>
      <c r="D242" s="185"/>
      <c r="E242" s="220"/>
      <c r="F242" s="221"/>
      <c r="G242" s="221"/>
      <c r="H242" s="296"/>
      <c r="I242" s="189"/>
      <c r="J242" s="190"/>
      <c r="K242" s="189"/>
      <c r="L242" s="214" t="str">
        <f t="shared" si="12"/>
        <v/>
      </c>
      <c r="M242" s="215" t="str">
        <f t="shared" si="13"/>
        <v/>
      </c>
      <c r="N242" s="214" t="str">
        <f t="shared" si="14"/>
        <v/>
      </c>
      <c r="O242" s="216">
        <f t="shared" si="15"/>
        <v>0</v>
      </c>
      <c r="P242" s="210"/>
      <c r="Q242" s="386"/>
      <c r="R242" s="181"/>
      <c r="S242" s="208"/>
      <c r="T242" s="387"/>
      <c r="U242" s="181"/>
      <c r="V242" s="210"/>
      <c r="W242" s="189"/>
      <c r="X242" s="210"/>
      <c r="Y242" s="189"/>
      <c r="Z242" s="210"/>
      <c r="AA242" s="386"/>
      <c r="AB242" s="181"/>
      <c r="AC242" s="181"/>
      <c r="AD242" s="181"/>
      <c r="AE242" s="181"/>
      <c r="AF242" s="210"/>
      <c r="AG242" s="192"/>
      <c r="AH242" s="210"/>
      <c r="AI242" s="192"/>
      <c r="AJ242" s="210"/>
      <c r="AK242" s="194"/>
      <c r="AL242" s="210"/>
      <c r="AM242" s="192"/>
      <c r="AN242" s="188"/>
      <c r="AO242" s="210"/>
      <c r="AP242" s="192"/>
      <c r="AQ242" s="188"/>
      <c r="AR242" s="210"/>
      <c r="AS242" s="192"/>
      <c r="AT242" s="188"/>
      <c r="AU242" s="210"/>
      <c r="AV242" s="79"/>
      <c r="AW242" s="79"/>
      <c r="AX242" s="79"/>
      <c r="AY242" s="79"/>
      <c r="AZ242" s="177"/>
      <c r="BA242" s="79"/>
      <c r="BB242" s="79"/>
      <c r="BC242" s="177"/>
      <c r="BD242" s="79"/>
      <c r="BE242" s="79"/>
      <c r="BF242" s="79"/>
      <c r="BG242" s="79"/>
    </row>
    <row r="243" spans="1:59" s="80" customFormat="1">
      <c r="A243" s="213"/>
      <c r="B243" s="184">
        <v>231</v>
      </c>
      <c r="C243" s="248"/>
      <c r="D243" s="185"/>
      <c r="E243" s="220"/>
      <c r="F243" s="221"/>
      <c r="G243" s="221"/>
      <c r="H243" s="296"/>
      <c r="I243" s="189"/>
      <c r="J243" s="190"/>
      <c r="K243" s="189"/>
      <c r="L243" s="214" t="str">
        <f t="shared" si="12"/>
        <v/>
      </c>
      <c r="M243" s="215" t="str">
        <f t="shared" si="13"/>
        <v/>
      </c>
      <c r="N243" s="214" t="str">
        <f t="shared" si="14"/>
        <v/>
      </c>
      <c r="O243" s="216">
        <f t="shared" si="15"/>
        <v>0</v>
      </c>
      <c r="P243" s="210"/>
      <c r="Q243" s="386"/>
      <c r="R243" s="181"/>
      <c r="S243" s="208"/>
      <c r="T243" s="387"/>
      <c r="U243" s="181"/>
      <c r="V243" s="210"/>
      <c r="W243" s="189"/>
      <c r="X243" s="210"/>
      <c r="Y243" s="189"/>
      <c r="Z243" s="210"/>
      <c r="AA243" s="386"/>
      <c r="AB243" s="181"/>
      <c r="AC243" s="181"/>
      <c r="AD243" s="181"/>
      <c r="AE243" s="181"/>
      <c r="AF243" s="210"/>
      <c r="AG243" s="192"/>
      <c r="AH243" s="210"/>
      <c r="AI243" s="192"/>
      <c r="AJ243" s="210"/>
      <c r="AK243" s="194"/>
      <c r="AL243" s="210"/>
      <c r="AM243" s="192"/>
      <c r="AN243" s="188"/>
      <c r="AO243" s="210"/>
      <c r="AP243" s="192"/>
      <c r="AQ243" s="188"/>
      <c r="AR243" s="210"/>
      <c r="AS243" s="192"/>
      <c r="AT243" s="188"/>
      <c r="AU243" s="210"/>
      <c r="AV243" s="79"/>
      <c r="AW243" s="79"/>
      <c r="AX243" s="79"/>
      <c r="AY243" s="79"/>
      <c r="AZ243" s="177"/>
      <c r="BA243" s="79"/>
      <c r="BB243" s="79"/>
      <c r="BC243" s="177"/>
      <c r="BD243" s="79"/>
      <c r="BE243" s="79"/>
      <c r="BF243" s="79"/>
      <c r="BG243" s="79"/>
    </row>
    <row r="244" spans="1:59" s="80" customFormat="1">
      <c r="A244" s="213"/>
      <c r="B244" s="184">
        <v>232</v>
      </c>
      <c r="C244" s="248"/>
      <c r="D244" s="185"/>
      <c r="E244" s="220"/>
      <c r="F244" s="221"/>
      <c r="G244" s="221"/>
      <c r="H244" s="296"/>
      <c r="I244" s="189"/>
      <c r="J244" s="190"/>
      <c r="K244" s="189"/>
      <c r="L244" s="214" t="str">
        <f t="shared" si="12"/>
        <v/>
      </c>
      <c r="M244" s="215" t="str">
        <f t="shared" si="13"/>
        <v/>
      </c>
      <c r="N244" s="214" t="str">
        <f t="shared" si="14"/>
        <v/>
      </c>
      <c r="O244" s="216">
        <f t="shared" si="15"/>
        <v>0</v>
      </c>
      <c r="P244" s="210"/>
      <c r="Q244" s="386"/>
      <c r="R244" s="181"/>
      <c r="S244" s="208"/>
      <c r="T244" s="387"/>
      <c r="U244" s="181"/>
      <c r="V244" s="210"/>
      <c r="W244" s="189"/>
      <c r="X244" s="210"/>
      <c r="Y244" s="189"/>
      <c r="Z244" s="210"/>
      <c r="AA244" s="386"/>
      <c r="AB244" s="181"/>
      <c r="AC244" s="181"/>
      <c r="AD244" s="181"/>
      <c r="AE244" s="181"/>
      <c r="AF244" s="210"/>
      <c r="AG244" s="192"/>
      <c r="AH244" s="210"/>
      <c r="AI244" s="192"/>
      <c r="AJ244" s="210"/>
      <c r="AK244" s="194"/>
      <c r="AL244" s="210"/>
      <c r="AM244" s="192"/>
      <c r="AN244" s="188"/>
      <c r="AO244" s="210"/>
      <c r="AP244" s="192"/>
      <c r="AQ244" s="188"/>
      <c r="AR244" s="210"/>
      <c r="AS244" s="192"/>
      <c r="AT244" s="188"/>
      <c r="AU244" s="210"/>
      <c r="AV244" s="79"/>
      <c r="AW244" s="79"/>
      <c r="AX244" s="79"/>
      <c r="AY244" s="79"/>
      <c r="AZ244" s="177"/>
      <c r="BA244" s="79"/>
      <c r="BB244" s="79"/>
      <c r="BC244" s="177"/>
      <c r="BD244" s="79"/>
      <c r="BE244" s="79"/>
      <c r="BF244" s="79"/>
      <c r="BG244" s="79"/>
    </row>
    <row r="245" spans="1:59" s="80" customFormat="1">
      <c r="A245" s="213"/>
      <c r="B245" s="184">
        <v>233</v>
      </c>
      <c r="C245" s="248"/>
      <c r="D245" s="185"/>
      <c r="E245" s="220"/>
      <c r="F245" s="221"/>
      <c r="G245" s="221"/>
      <c r="H245" s="296"/>
      <c r="I245" s="189"/>
      <c r="J245" s="190"/>
      <c r="K245" s="189"/>
      <c r="L245" s="214" t="str">
        <f t="shared" si="12"/>
        <v/>
      </c>
      <c r="M245" s="215" t="str">
        <f t="shared" si="13"/>
        <v/>
      </c>
      <c r="N245" s="214" t="str">
        <f t="shared" si="14"/>
        <v/>
      </c>
      <c r="O245" s="216">
        <f t="shared" si="15"/>
        <v>0</v>
      </c>
      <c r="P245" s="210"/>
      <c r="Q245" s="386"/>
      <c r="R245" s="181"/>
      <c r="S245" s="208"/>
      <c r="T245" s="387"/>
      <c r="U245" s="181"/>
      <c r="V245" s="210"/>
      <c r="W245" s="189"/>
      <c r="X245" s="210"/>
      <c r="Y245" s="189"/>
      <c r="Z245" s="210"/>
      <c r="AA245" s="386"/>
      <c r="AB245" s="181"/>
      <c r="AC245" s="181"/>
      <c r="AD245" s="181"/>
      <c r="AE245" s="181"/>
      <c r="AF245" s="210"/>
      <c r="AG245" s="192"/>
      <c r="AH245" s="210"/>
      <c r="AI245" s="192"/>
      <c r="AJ245" s="210"/>
      <c r="AK245" s="194"/>
      <c r="AL245" s="210"/>
      <c r="AM245" s="192"/>
      <c r="AN245" s="188"/>
      <c r="AO245" s="210"/>
      <c r="AP245" s="192"/>
      <c r="AQ245" s="188"/>
      <c r="AR245" s="210"/>
      <c r="AS245" s="192"/>
      <c r="AT245" s="188"/>
      <c r="AU245" s="210"/>
      <c r="AV245" s="79"/>
      <c r="AW245" s="79"/>
      <c r="AX245" s="79"/>
      <c r="AY245" s="79"/>
      <c r="AZ245" s="177"/>
      <c r="BA245" s="79"/>
      <c r="BB245" s="79"/>
      <c r="BC245" s="177"/>
      <c r="BD245" s="79"/>
      <c r="BE245" s="79"/>
      <c r="BF245" s="79"/>
      <c r="BG245" s="79"/>
    </row>
    <row r="246" spans="1:59" s="80" customFormat="1">
      <c r="A246" s="213"/>
      <c r="B246" s="184">
        <v>234</v>
      </c>
      <c r="C246" s="248"/>
      <c r="D246" s="185"/>
      <c r="E246" s="220"/>
      <c r="F246" s="221"/>
      <c r="G246" s="221"/>
      <c r="H246" s="296"/>
      <c r="I246" s="189"/>
      <c r="J246" s="190"/>
      <c r="K246" s="189"/>
      <c r="L246" s="214" t="str">
        <f t="shared" si="12"/>
        <v/>
      </c>
      <c r="M246" s="215" t="str">
        <f t="shared" si="13"/>
        <v/>
      </c>
      <c r="N246" s="214" t="str">
        <f t="shared" si="14"/>
        <v/>
      </c>
      <c r="O246" s="216">
        <f t="shared" si="15"/>
        <v>0</v>
      </c>
      <c r="P246" s="210"/>
      <c r="Q246" s="386"/>
      <c r="R246" s="181"/>
      <c r="S246" s="208"/>
      <c r="T246" s="387"/>
      <c r="U246" s="181"/>
      <c r="V246" s="210"/>
      <c r="W246" s="189"/>
      <c r="X246" s="210"/>
      <c r="Y246" s="189"/>
      <c r="Z246" s="210"/>
      <c r="AA246" s="386"/>
      <c r="AB246" s="181"/>
      <c r="AC246" s="181"/>
      <c r="AD246" s="181"/>
      <c r="AE246" s="181"/>
      <c r="AF246" s="210"/>
      <c r="AG246" s="192"/>
      <c r="AH246" s="210"/>
      <c r="AI246" s="192"/>
      <c r="AJ246" s="210"/>
      <c r="AK246" s="194"/>
      <c r="AL246" s="210"/>
      <c r="AM246" s="192"/>
      <c r="AN246" s="188"/>
      <c r="AO246" s="210"/>
      <c r="AP246" s="192"/>
      <c r="AQ246" s="188"/>
      <c r="AR246" s="210"/>
      <c r="AS246" s="192"/>
      <c r="AT246" s="188"/>
      <c r="AU246" s="210"/>
      <c r="AV246" s="79"/>
      <c r="AW246" s="79"/>
      <c r="AX246" s="79"/>
      <c r="AY246" s="79"/>
      <c r="AZ246" s="177"/>
      <c r="BA246" s="79"/>
      <c r="BB246" s="79"/>
      <c r="BC246" s="177"/>
      <c r="BD246" s="79"/>
      <c r="BE246" s="79"/>
      <c r="BF246" s="79"/>
      <c r="BG246" s="79"/>
    </row>
    <row r="247" spans="1:59" s="80" customFormat="1">
      <c r="A247" s="213"/>
      <c r="B247" s="184">
        <v>235</v>
      </c>
      <c r="C247" s="248"/>
      <c r="D247" s="185"/>
      <c r="E247" s="220"/>
      <c r="F247" s="221"/>
      <c r="G247" s="221"/>
      <c r="H247" s="296"/>
      <c r="I247" s="189"/>
      <c r="J247" s="190"/>
      <c r="K247" s="189"/>
      <c r="L247" s="214" t="str">
        <f t="shared" si="12"/>
        <v/>
      </c>
      <c r="M247" s="215" t="str">
        <f t="shared" si="13"/>
        <v/>
      </c>
      <c r="N247" s="214" t="str">
        <f t="shared" si="14"/>
        <v/>
      </c>
      <c r="O247" s="216">
        <f t="shared" si="15"/>
        <v>0</v>
      </c>
      <c r="P247" s="210"/>
      <c r="Q247" s="386"/>
      <c r="R247" s="181"/>
      <c r="S247" s="208"/>
      <c r="T247" s="387"/>
      <c r="U247" s="181"/>
      <c r="V247" s="210"/>
      <c r="W247" s="189"/>
      <c r="X247" s="210"/>
      <c r="Y247" s="189"/>
      <c r="Z247" s="210"/>
      <c r="AA247" s="386"/>
      <c r="AB247" s="181"/>
      <c r="AC247" s="181"/>
      <c r="AD247" s="181"/>
      <c r="AE247" s="181"/>
      <c r="AF247" s="210"/>
      <c r="AG247" s="192"/>
      <c r="AH247" s="210"/>
      <c r="AI247" s="192"/>
      <c r="AJ247" s="210"/>
      <c r="AK247" s="194"/>
      <c r="AL247" s="210"/>
      <c r="AM247" s="192"/>
      <c r="AN247" s="188"/>
      <c r="AO247" s="210"/>
      <c r="AP247" s="192"/>
      <c r="AQ247" s="188"/>
      <c r="AR247" s="210"/>
      <c r="AS247" s="192"/>
      <c r="AT247" s="188"/>
      <c r="AU247" s="210"/>
      <c r="AV247" s="79"/>
      <c r="AW247" s="79"/>
      <c r="AX247" s="79"/>
      <c r="AY247" s="79"/>
      <c r="AZ247" s="177"/>
      <c r="BA247" s="79"/>
      <c r="BB247" s="79"/>
      <c r="BC247" s="177"/>
      <c r="BD247" s="79"/>
      <c r="BE247" s="79"/>
      <c r="BF247" s="79"/>
      <c r="BG247" s="79"/>
    </row>
    <row r="248" spans="1:59" s="80" customFormat="1">
      <c r="A248" s="213"/>
      <c r="B248" s="184">
        <v>236</v>
      </c>
      <c r="C248" s="248"/>
      <c r="D248" s="185"/>
      <c r="E248" s="220"/>
      <c r="F248" s="221"/>
      <c r="G248" s="221"/>
      <c r="H248" s="296"/>
      <c r="I248" s="189"/>
      <c r="J248" s="190"/>
      <c r="K248" s="189"/>
      <c r="L248" s="214" t="str">
        <f t="shared" si="12"/>
        <v/>
      </c>
      <c r="M248" s="215" t="str">
        <f t="shared" si="13"/>
        <v/>
      </c>
      <c r="N248" s="214" t="str">
        <f t="shared" si="14"/>
        <v/>
      </c>
      <c r="O248" s="216">
        <f t="shared" si="15"/>
        <v>0</v>
      </c>
      <c r="P248" s="210"/>
      <c r="Q248" s="386"/>
      <c r="R248" s="181"/>
      <c r="S248" s="208"/>
      <c r="T248" s="387"/>
      <c r="U248" s="181"/>
      <c r="V248" s="210"/>
      <c r="W248" s="189"/>
      <c r="X248" s="210"/>
      <c r="Y248" s="189"/>
      <c r="Z248" s="210"/>
      <c r="AA248" s="386"/>
      <c r="AB248" s="181"/>
      <c r="AC248" s="181"/>
      <c r="AD248" s="181"/>
      <c r="AE248" s="181"/>
      <c r="AF248" s="210"/>
      <c r="AG248" s="192"/>
      <c r="AH248" s="210"/>
      <c r="AI248" s="192"/>
      <c r="AJ248" s="210"/>
      <c r="AK248" s="194"/>
      <c r="AL248" s="210"/>
      <c r="AM248" s="192"/>
      <c r="AN248" s="188"/>
      <c r="AO248" s="210"/>
      <c r="AP248" s="192"/>
      <c r="AQ248" s="188"/>
      <c r="AR248" s="210"/>
      <c r="AS248" s="192"/>
      <c r="AT248" s="188"/>
      <c r="AU248" s="210"/>
      <c r="AV248" s="79"/>
      <c r="AW248" s="79"/>
      <c r="AX248" s="79"/>
      <c r="AY248" s="79"/>
      <c r="AZ248" s="177"/>
      <c r="BA248" s="79"/>
      <c r="BB248" s="79"/>
      <c r="BC248" s="177"/>
      <c r="BD248" s="79"/>
      <c r="BE248" s="79"/>
      <c r="BF248" s="79"/>
      <c r="BG248" s="79"/>
    </row>
    <row r="249" spans="1:59" s="80" customFormat="1">
      <c r="A249" s="213"/>
      <c r="B249" s="184">
        <v>237</v>
      </c>
      <c r="C249" s="248"/>
      <c r="D249" s="185"/>
      <c r="E249" s="220"/>
      <c r="F249" s="221"/>
      <c r="G249" s="221"/>
      <c r="H249" s="296"/>
      <c r="I249" s="189"/>
      <c r="J249" s="190"/>
      <c r="K249" s="189"/>
      <c r="L249" s="214" t="str">
        <f t="shared" si="12"/>
        <v/>
      </c>
      <c r="M249" s="215" t="str">
        <f t="shared" si="13"/>
        <v/>
      </c>
      <c r="N249" s="214" t="str">
        <f t="shared" si="14"/>
        <v/>
      </c>
      <c r="O249" s="216">
        <f t="shared" si="15"/>
        <v>0</v>
      </c>
      <c r="P249" s="210"/>
      <c r="Q249" s="386"/>
      <c r="R249" s="181"/>
      <c r="S249" s="208"/>
      <c r="T249" s="387"/>
      <c r="U249" s="181"/>
      <c r="V249" s="210"/>
      <c r="W249" s="189"/>
      <c r="X249" s="210"/>
      <c r="Y249" s="189"/>
      <c r="Z249" s="210"/>
      <c r="AA249" s="386"/>
      <c r="AB249" s="181"/>
      <c r="AC249" s="181"/>
      <c r="AD249" s="181"/>
      <c r="AE249" s="181"/>
      <c r="AF249" s="210"/>
      <c r="AG249" s="192"/>
      <c r="AH249" s="210"/>
      <c r="AI249" s="192"/>
      <c r="AJ249" s="210"/>
      <c r="AK249" s="194"/>
      <c r="AL249" s="210"/>
      <c r="AM249" s="192"/>
      <c r="AN249" s="188"/>
      <c r="AO249" s="210"/>
      <c r="AP249" s="192"/>
      <c r="AQ249" s="188"/>
      <c r="AR249" s="210"/>
      <c r="AS249" s="192"/>
      <c r="AT249" s="188"/>
      <c r="AU249" s="210"/>
      <c r="AV249" s="79"/>
      <c r="AW249" s="79"/>
      <c r="AX249" s="79"/>
      <c r="AY249" s="79"/>
      <c r="AZ249" s="177"/>
      <c r="BA249" s="79"/>
      <c r="BB249" s="79"/>
      <c r="BC249" s="177"/>
      <c r="BD249" s="79"/>
      <c r="BE249" s="79"/>
      <c r="BF249" s="79"/>
      <c r="BG249" s="79"/>
    </row>
    <row r="250" spans="1:59" s="80" customFormat="1">
      <c r="A250" s="213"/>
      <c r="B250" s="184">
        <v>238</v>
      </c>
      <c r="C250" s="248"/>
      <c r="D250" s="185"/>
      <c r="E250" s="220"/>
      <c r="F250" s="221"/>
      <c r="G250" s="221"/>
      <c r="H250" s="296"/>
      <c r="I250" s="189"/>
      <c r="J250" s="190"/>
      <c r="K250" s="189"/>
      <c r="L250" s="214" t="str">
        <f t="shared" si="12"/>
        <v/>
      </c>
      <c r="M250" s="215" t="str">
        <f t="shared" si="13"/>
        <v/>
      </c>
      <c r="N250" s="214" t="str">
        <f t="shared" si="14"/>
        <v/>
      </c>
      <c r="O250" s="216">
        <f t="shared" si="15"/>
        <v>0</v>
      </c>
      <c r="P250" s="210"/>
      <c r="Q250" s="386"/>
      <c r="R250" s="181"/>
      <c r="S250" s="208"/>
      <c r="T250" s="387"/>
      <c r="U250" s="181"/>
      <c r="V250" s="210"/>
      <c r="W250" s="189"/>
      <c r="X250" s="210"/>
      <c r="Y250" s="189"/>
      <c r="Z250" s="210"/>
      <c r="AA250" s="386"/>
      <c r="AB250" s="181"/>
      <c r="AC250" s="181"/>
      <c r="AD250" s="181"/>
      <c r="AE250" s="181"/>
      <c r="AF250" s="210"/>
      <c r="AG250" s="192"/>
      <c r="AH250" s="210"/>
      <c r="AI250" s="192"/>
      <c r="AJ250" s="210"/>
      <c r="AK250" s="194"/>
      <c r="AL250" s="210"/>
      <c r="AM250" s="192"/>
      <c r="AN250" s="188"/>
      <c r="AO250" s="210"/>
      <c r="AP250" s="192"/>
      <c r="AQ250" s="188"/>
      <c r="AR250" s="210"/>
      <c r="AS250" s="192"/>
      <c r="AT250" s="188"/>
      <c r="AU250" s="210"/>
      <c r="AV250" s="79"/>
      <c r="AW250" s="79"/>
      <c r="AX250" s="79"/>
      <c r="AY250" s="79"/>
      <c r="AZ250" s="177"/>
      <c r="BA250" s="79"/>
      <c r="BB250" s="79"/>
      <c r="BC250" s="177"/>
      <c r="BD250" s="79"/>
      <c r="BE250" s="79"/>
      <c r="BF250" s="79"/>
      <c r="BG250" s="79"/>
    </row>
    <row r="251" spans="1:59" s="80" customFormat="1">
      <c r="A251" s="213"/>
      <c r="B251" s="184">
        <v>239</v>
      </c>
      <c r="C251" s="248"/>
      <c r="D251" s="185"/>
      <c r="E251" s="220"/>
      <c r="F251" s="221"/>
      <c r="G251" s="221"/>
      <c r="H251" s="296"/>
      <c r="I251" s="189"/>
      <c r="J251" s="190"/>
      <c r="K251" s="189"/>
      <c r="L251" s="214" t="str">
        <f t="shared" si="12"/>
        <v/>
      </c>
      <c r="M251" s="215" t="str">
        <f t="shared" si="13"/>
        <v/>
      </c>
      <c r="N251" s="214" t="str">
        <f t="shared" si="14"/>
        <v/>
      </c>
      <c r="O251" s="216">
        <f t="shared" si="15"/>
        <v>0</v>
      </c>
      <c r="P251" s="210"/>
      <c r="Q251" s="386"/>
      <c r="R251" s="181"/>
      <c r="S251" s="208"/>
      <c r="T251" s="387"/>
      <c r="U251" s="181"/>
      <c r="V251" s="210"/>
      <c r="W251" s="189"/>
      <c r="X251" s="210"/>
      <c r="Y251" s="189"/>
      <c r="Z251" s="210"/>
      <c r="AA251" s="386"/>
      <c r="AB251" s="181"/>
      <c r="AC251" s="181"/>
      <c r="AD251" s="181"/>
      <c r="AE251" s="181"/>
      <c r="AF251" s="210"/>
      <c r="AG251" s="192"/>
      <c r="AH251" s="210"/>
      <c r="AI251" s="192"/>
      <c r="AJ251" s="210"/>
      <c r="AK251" s="194"/>
      <c r="AL251" s="210"/>
      <c r="AM251" s="192"/>
      <c r="AN251" s="188"/>
      <c r="AO251" s="210"/>
      <c r="AP251" s="192"/>
      <c r="AQ251" s="188"/>
      <c r="AR251" s="210"/>
      <c r="AS251" s="192"/>
      <c r="AT251" s="188"/>
      <c r="AU251" s="210"/>
      <c r="AV251" s="79"/>
      <c r="AW251" s="79"/>
      <c r="AX251" s="79"/>
      <c r="AY251" s="79"/>
      <c r="AZ251" s="177"/>
      <c r="BA251" s="79"/>
      <c r="BB251" s="79"/>
      <c r="BC251" s="177"/>
      <c r="BD251" s="79"/>
      <c r="BE251" s="79"/>
      <c r="BF251" s="79"/>
      <c r="BG251" s="79"/>
    </row>
    <row r="252" spans="1:59" s="80" customFormat="1">
      <c r="A252" s="213"/>
      <c r="B252" s="184">
        <v>240</v>
      </c>
      <c r="C252" s="248"/>
      <c r="D252" s="185"/>
      <c r="E252" s="220"/>
      <c r="F252" s="221"/>
      <c r="G252" s="221"/>
      <c r="H252" s="296"/>
      <c r="I252" s="189"/>
      <c r="J252" s="190"/>
      <c r="K252" s="189"/>
      <c r="L252" s="214" t="str">
        <f t="shared" si="12"/>
        <v/>
      </c>
      <c r="M252" s="215" t="str">
        <f t="shared" si="13"/>
        <v/>
      </c>
      <c r="N252" s="214" t="str">
        <f t="shared" si="14"/>
        <v/>
      </c>
      <c r="O252" s="216">
        <f t="shared" si="15"/>
        <v>0</v>
      </c>
      <c r="P252" s="210"/>
      <c r="Q252" s="386"/>
      <c r="R252" s="181"/>
      <c r="S252" s="208"/>
      <c r="T252" s="387"/>
      <c r="U252" s="181"/>
      <c r="V252" s="210"/>
      <c r="W252" s="189"/>
      <c r="X252" s="210"/>
      <c r="Y252" s="189"/>
      <c r="Z252" s="210"/>
      <c r="AA252" s="386"/>
      <c r="AB252" s="181"/>
      <c r="AC252" s="181"/>
      <c r="AD252" s="181"/>
      <c r="AE252" s="181"/>
      <c r="AF252" s="210"/>
      <c r="AG252" s="192"/>
      <c r="AH252" s="210"/>
      <c r="AI252" s="192"/>
      <c r="AJ252" s="210"/>
      <c r="AK252" s="194"/>
      <c r="AL252" s="210"/>
      <c r="AM252" s="192"/>
      <c r="AN252" s="188"/>
      <c r="AO252" s="210"/>
      <c r="AP252" s="192"/>
      <c r="AQ252" s="188"/>
      <c r="AR252" s="210"/>
      <c r="AS252" s="192"/>
      <c r="AT252" s="188"/>
      <c r="AU252" s="210"/>
      <c r="AV252" s="79"/>
      <c r="AW252" s="79"/>
      <c r="AX252" s="79"/>
      <c r="AY252" s="79"/>
      <c r="AZ252" s="177"/>
      <c r="BA252" s="79"/>
      <c r="BB252" s="79"/>
      <c r="BC252" s="177"/>
      <c r="BD252" s="79"/>
      <c r="BE252" s="79"/>
      <c r="BF252" s="79"/>
      <c r="BG252" s="79"/>
    </row>
    <row r="253" spans="1:59" s="80" customFormat="1">
      <c r="A253" s="213"/>
      <c r="B253" s="184">
        <v>241</v>
      </c>
      <c r="C253" s="248"/>
      <c r="D253" s="185"/>
      <c r="E253" s="220"/>
      <c r="F253" s="221"/>
      <c r="G253" s="221"/>
      <c r="H253" s="296"/>
      <c r="I253" s="189"/>
      <c r="J253" s="190"/>
      <c r="K253" s="189"/>
      <c r="L253" s="214" t="str">
        <f t="shared" si="12"/>
        <v/>
      </c>
      <c r="M253" s="215" t="str">
        <f t="shared" si="13"/>
        <v/>
      </c>
      <c r="N253" s="214" t="str">
        <f t="shared" si="14"/>
        <v/>
      </c>
      <c r="O253" s="216">
        <f t="shared" si="15"/>
        <v>0</v>
      </c>
      <c r="P253" s="210"/>
      <c r="Q253" s="386"/>
      <c r="R253" s="181"/>
      <c r="S253" s="208"/>
      <c r="T253" s="387"/>
      <c r="U253" s="181"/>
      <c r="V253" s="210"/>
      <c r="W253" s="189"/>
      <c r="X253" s="210"/>
      <c r="Y253" s="189"/>
      <c r="Z253" s="210"/>
      <c r="AA253" s="386"/>
      <c r="AB253" s="181"/>
      <c r="AC253" s="181"/>
      <c r="AD253" s="181"/>
      <c r="AE253" s="181"/>
      <c r="AF253" s="210"/>
      <c r="AG253" s="192"/>
      <c r="AH253" s="210"/>
      <c r="AI253" s="192"/>
      <c r="AJ253" s="210"/>
      <c r="AK253" s="194"/>
      <c r="AL253" s="210"/>
      <c r="AM253" s="192"/>
      <c r="AN253" s="188"/>
      <c r="AO253" s="210"/>
      <c r="AP253" s="192"/>
      <c r="AQ253" s="188"/>
      <c r="AR253" s="210"/>
      <c r="AS253" s="192"/>
      <c r="AT253" s="188"/>
      <c r="AU253" s="210"/>
      <c r="AV253" s="79"/>
      <c r="AW253" s="79"/>
      <c r="AX253" s="79"/>
      <c r="AY253" s="79"/>
      <c r="AZ253" s="177"/>
      <c r="BA253" s="79"/>
      <c r="BB253" s="79"/>
      <c r="BC253" s="177"/>
      <c r="BD253" s="79"/>
      <c r="BE253" s="79"/>
      <c r="BF253" s="79"/>
      <c r="BG253" s="79"/>
    </row>
    <row r="254" spans="1:59" s="80" customFormat="1">
      <c r="A254" s="213"/>
      <c r="B254" s="184">
        <v>242</v>
      </c>
      <c r="C254" s="248"/>
      <c r="D254" s="185"/>
      <c r="E254" s="220"/>
      <c r="F254" s="221"/>
      <c r="G254" s="221"/>
      <c r="H254" s="296"/>
      <c r="I254" s="189"/>
      <c r="J254" s="190"/>
      <c r="K254" s="189"/>
      <c r="L254" s="214" t="str">
        <f t="shared" si="12"/>
        <v/>
      </c>
      <c r="M254" s="215" t="str">
        <f t="shared" si="13"/>
        <v/>
      </c>
      <c r="N254" s="214" t="str">
        <f t="shared" si="14"/>
        <v/>
      </c>
      <c r="O254" s="216">
        <f t="shared" si="15"/>
        <v>0</v>
      </c>
      <c r="P254" s="210"/>
      <c r="Q254" s="386"/>
      <c r="R254" s="181"/>
      <c r="S254" s="208"/>
      <c r="T254" s="387"/>
      <c r="U254" s="181"/>
      <c r="V254" s="210"/>
      <c r="W254" s="189"/>
      <c r="X254" s="210"/>
      <c r="Y254" s="189"/>
      <c r="Z254" s="210"/>
      <c r="AA254" s="386"/>
      <c r="AB254" s="181"/>
      <c r="AC254" s="181"/>
      <c r="AD254" s="181"/>
      <c r="AE254" s="181"/>
      <c r="AF254" s="210"/>
      <c r="AG254" s="192"/>
      <c r="AH254" s="210"/>
      <c r="AI254" s="192"/>
      <c r="AJ254" s="210"/>
      <c r="AK254" s="194"/>
      <c r="AL254" s="210"/>
      <c r="AM254" s="192"/>
      <c r="AN254" s="188"/>
      <c r="AO254" s="210"/>
      <c r="AP254" s="192"/>
      <c r="AQ254" s="188"/>
      <c r="AR254" s="210"/>
      <c r="AS254" s="192"/>
      <c r="AT254" s="188"/>
      <c r="AU254" s="210"/>
      <c r="AV254" s="79"/>
      <c r="AW254" s="79"/>
      <c r="AX254" s="79"/>
      <c r="AY254" s="79"/>
      <c r="AZ254" s="177"/>
      <c r="BA254" s="79"/>
      <c r="BB254" s="79"/>
      <c r="BC254" s="177"/>
      <c r="BD254" s="79"/>
      <c r="BE254" s="79"/>
      <c r="BF254" s="79"/>
      <c r="BG254" s="79"/>
    </row>
    <row r="255" spans="1:59" s="80" customFormat="1">
      <c r="A255" s="213"/>
      <c r="B255" s="184">
        <v>243</v>
      </c>
      <c r="C255" s="248"/>
      <c r="D255" s="185"/>
      <c r="E255" s="220"/>
      <c r="F255" s="221"/>
      <c r="G255" s="221"/>
      <c r="H255" s="296"/>
      <c r="I255" s="189"/>
      <c r="J255" s="190"/>
      <c r="K255" s="189"/>
      <c r="L255" s="214" t="str">
        <f t="shared" si="12"/>
        <v/>
      </c>
      <c r="M255" s="215" t="str">
        <f t="shared" si="13"/>
        <v/>
      </c>
      <c r="N255" s="214" t="str">
        <f t="shared" si="14"/>
        <v/>
      </c>
      <c r="O255" s="216">
        <f t="shared" si="15"/>
        <v>0</v>
      </c>
      <c r="P255" s="210"/>
      <c r="Q255" s="386"/>
      <c r="R255" s="181"/>
      <c r="S255" s="208"/>
      <c r="T255" s="387"/>
      <c r="U255" s="181"/>
      <c r="V255" s="210"/>
      <c r="W255" s="189"/>
      <c r="X255" s="210"/>
      <c r="Y255" s="189"/>
      <c r="Z255" s="210"/>
      <c r="AA255" s="386"/>
      <c r="AB255" s="181"/>
      <c r="AC255" s="181"/>
      <c r="AD255" s="181"/>
      <c r="AE255" s="181"/>
      <c r="AF255" s="210"/>
      <c r="AG255" s="192"/>
      <c r="AH255" s="210"/>
      <c r="AI255" s="192"/>
      <c r="AJ255" s="210"/>
      <c r="AK255" s="194"/>
      <c r="AL255" s="210"/>
      <c r="AM255" s="192"/>
      <c r="AN255" s="188"/>
      <c r="AO255" s="210"/>
      <c r="AP255" s="192"/>
      <c r="AQ255" s="188"/>
      <c r="AR255" s="210"/>
      <c r="AS255" s="192"/>
      <c r="AT255" s="188"/>
      <c r="AU255" s="210"/>
      <c r="AV255" s="79"/>
      <c r="AW255" s="79"/>
      <c r="AX255" s="79"/>
      <c r="AY255" s="79"/>
      <c r="AZ255" s="177"/>
      <c r="BA255" s="79"/>
      <c r="BB255" s="79"/>
      <c r="BC255" s="177"/>
      <c r="BD255" s="79"/>
      <c r="BE255" s="79"/>
      <c r="BF255" s="79"/>
      <c r="BG255" s="79"/>
    </row>
    <row r="256" spans="1:59" s="80" customFormat="1">
      <c r="A256" s="213"/>
      <c r="B256" s="184">
        <v>244</v>
      </c>
      <c r="C256" s="248"/>
      <c r="D256" s="185"/>
      <c r="E256" s="220"/>
      <c r="F256" s="221"/>
      <c r="G256" s="221"/>
      <c r="H256" s="296"/>
      <c r="I256" s="189"/>
      <c r="J256" s="190"/>
      <c r="K256" s="189"/>
      <c r="L256" s="214" t="str">
        <f t="shared" si="12"/>
        <v/>
      </c>
      <c r="M256" s="215" t="str">
        <f t="shared" si="13"/>
        <v/>
      </c>
      <c r="N256" s="214" t="str">
        <f t="shared" si="14"/>
        <v/>
      </c>
      <c r="O256" s="216">
        <f t="shared" si="15"/>
        <v>0</v>
      </c>
      <c r="P256" s="210"/>
      <c r="Q256" s="386"/>
      <c r="R256" s="181"/>
      <c r="S256" s="208"/>
      <c r="T256" s="387"/>
      <c r="U256" s="181"/>
      <c r="V256" s="210"/>
      <c r="W256" s="189"/>
      <c r="X256" s="210"/>
      <c r="Y256" s="189"/>
      <c r="Z256" s="210"/>
      <c r="AA256" s="386"/>
      <c r="AB256" s="181"/>
      <c r="AC256" s="181"/>
      <c r="AD256" s="181"/>
      <c r="AE256" s="181"/>
      <c r="AF256" s="210"/>
      <c r="AG256" s="192"/>
      <c r="AH256" s="210"/>
      <c r="AI256" s="192"/>
      <c r="AJ256" s="210"/>
      <c r="AK256" s="194"/>
      <c r="AL256" s="210"/>
      <c r="AM256" s="192"/>
      <c r="AN256" s="188"/>
      <c r="AO256" s="210"/>
      <c r="AP256" s="192"/>
      <c r="AQ256" s="188"/>
      <c r="AR256" s="210"/>
      <c r="AS256" s="192"/>
      <c r="AT256" s="188"/>
      <c r="AU256" s="210"/>
      <c r="AV256" s="79"/>
      <c r="AW256" s="79"/>
      <c r="AX256" s="79"/>
      <c r="AY256" s="79"/>
      <c r="AZ256" s="177"/>
      <c r="BA256" s="79"/>
      <c r="BB256" s="79"/>
      <c r="BC256" s="177"/>
      <c r="BD256" s="79"/>
      <c r="BE256" s="79"/>
      <c r="BF256" s="79"/>
      <c r="BG256" s="79"/>
    </row>
    <row r="257" spans="1:59" s="80" customFormat="1">
      <c r="A257" s="213"/>
      <c r="B257" s="184">
        <v>245</v>
      </c>
      <c r="C257" s="248"/>
      <c r="D257" s="185"/>
      <c r="E257" s="220"/>
      <c r="F257" s="221"/>
      <c r="G257" s="221"/>
      <c r="H257" s="296"/>
      <c r="I257" s="189"/>
      <c r="J257" s="190"/>
      <c r="K257" s="189"/>
      <c r="L257" s="214" t="str">
        <f t="shared" si="12"/>
        <v/>
      </c>
      <c r="M257" s="215" t="str">
        <f t="shared" si="13"/>
        <v/>
      </c>
      <c r="N257" s="214" t="str">
        <f t="shared" si="14"/>
        <v/>
      </c>
      <c r="O257" s="216">
        <f t="shared" si="15"/>
        <v>0</v>
      </c>
      <c r="P257" s="210"/>
      <c r="Q257" s="386"/>
      <c r="R257" s="181"/>
      <c r="S257" s="208"/>
      <c r="T257" s="387"/>
      <c r="U257" s="181"/>
      <c r="V257" s="210"/>
      <c r="W257" s="189"/>
      <c r="X257" s="210"/>
      <c r="Y257" s="189"/>
      <c r="Z257" s="210"/>
      <c r="AA257" s="386"/>
      <c r="AB257" s="181"/>
      <c r="AC257" s="181"/>
      <c r="AD257" s="181"/>
      <c r="AE257" s="181"/>
      <c r="AF257" s="210"/>
      <c r="AG257" s="192"/>
      <c r="AH257" s="210"/>
      <c r="AI257" s="192"/>
      <c r="AJ257" s="210"/>
      <c r="AK257" s="194"/>
      <c r="AL257" s="210"/>
      <c r="AM257" s="192"/>
      <c r="AN257" s="188"/>
      <c r="AO257" s="210"/>
      <c r="AP257" s="192"/>
      <c r="AQ257" s="188"/>
      <c r="AR257" s="210"/>
      <c r="AS257" s="192"/>
      <c r="AT257" s="188"/>
      <c r="AU257" s="210"/>
      <c r="AV257" s="79"/>
      <c r="AW257" s="79"/>
      <c r="AX257" s="79"/>
      <c r="AY257" s="79"/>
      <c r="AZ257" s="177"/>
      <c r="BA257" s="79"/>
      <c r="BB257" s="79"/>
      <c r="BC257" s="177"/>
      <c r="BD257" s="79"/>
      <c r="BE257" s="79"/>
      <c r="BF257" s="79"/>
      <c r="BG257" s="79"/>
    </row>
    <row r="258" spans="1:59" s="80" customFormat="1">
      <c r="A258" s="213"/>
      <c r="B258" s="184">
        <v>246</v>
      </c>
      <c r="C258" s="248"/>
      <c r="D258" s="185"/>
      <c r="E258" s="220"/>
      <c r="F258" s="221"/>
      <c r="G258" s="221"/>
      <c r="H258" s="296"/>
      <c r="I258" s="189"/>
      <c r="J258" s="190"/>
      <c r="K258" s="189"/>
      <c r="L258" s="214" t="str">
        <f t="shared" si="12"/>
        <v/>
      </c>
      <c r="M258" s="215" t="str">
        <f t="shared" si="13"/>
        <v/>
      </c>
      <c r="N258" s="214" t="str">
        <f t="shared" si="14"/>
        <v/>
      </c>
      <c r="O258" s="216">
        <f t="shared" si="15"/>
        <v>0</v>
      </c>
      <c r="P258" s="210"/>
      <c r="Q258" s="386"/>
      <c r="R258" s="181"/>
      <c r="S258" s="208"/>
      <c r="T258" s="387"/>
      <c r="U258" s="181"/>
      <c r="V258" s="210"/>
      <c r="W258" s="189"/>
      <c r="X258" s="210"/>
      <c r="Y258" s="189"/>
      <c r="Z258" s="210"/>
      <c r="AA258" s="386"/>
      <c r="AB258" s="181"/>
      <c r="AC258" s="181"/>
      <c r="AD258" s="181"/>
      <c r="AE258" s="181"/>
      <c r="AF258" s="210"/>
      <c r="AG258" s="192"/>
      <c r="AH258" s="210"/>
      <c r="AI258" s="192"/>
      <c r="AJ258" s="210"/>
      <c r="AK258" s="194"/>
      <c r="AL258" s="210"/>
      <c r="AM258" s="192"/>
      <c r="AN258" s="188"/>
      <c r="AO258" s="210"/>
      <c r="AP258" s="192"/>
      <c r="AQ258" s="188"/>
      <c r="AR258" s="210"/>
      <c r="AS258" s="192"/>
      <c r="AT258" s="188"/>
      <c r="AU258" s="210"/>
      <c r="AV258" s="79"/>
      <c r="AW258" s="79"/>
      <c r="AX258" s="79"/>
      <c r="AY258" s="79"/>
      <c r="AZ258" s="177"/>
      <c r="BA258" s="79"/>
      <c r="BB258" s="79"/>
      <c r="BC258" s="177"/>
      <c r="BD258" s="79"/>
      <c r="BE258" s="79"/>
      <c r="BF258" s="79"/>
      <c r="BG258" s="79"/>
    </row>
    <row r="259" spans="1:59" s="80" customFormat="1">
      <c r="A259" s="213"/>
      <c r="B259" s="184">
        <v>247</v>
      </c>
      <c r="C259" s="248"/>
      <c r="D259" s="185"/>
      <c r="E259" s="220"/>
      <c r="F259" s="221"/>
      <c r="G259" s="221"/>
      <c r="H259" s="296"/>
      <c r="I259" s="189"/>
      <c r="J259" s="190"/>
      <c r="K259" s="189"/>
      <c r="L259" s="214" t="str">
        <f t="shared" si="12"/>
        <v/>
      </c>
      <c r="M259" s="215" t="str">
        <f t="shared" si="13"/>
        <v/>
      </c>
      <c r="N259" s="214" t="str">
        <f t="shared" si="14"/>
        <v/>
      </c>
      <c r="O259" s="216">
        <f t="shared" si="15"/>
        <v>0</v>
      </c>
      <c r="P259" s="210"/>
      <c r="Q259" s="386"/>
      <c r="R259" s="181"/>
      <c r="S259" s="208"/>
      <c r="T259" s="387"/>
      <c r="U259" s="181"/>
      <c r="V259" s="210"/>
      <c r="W259" s="189"/>
      <c r="X259" s="210"/>
      <c r="Y259" s="189"/>
      <c r="Z259" s="210"/>
      <c r="AA259" s="386"/>
      <c r="AB259" s="181"/>
      <c r="AC259" s="181"/>
      <c r="AD259" s="181"/>
      <c r="AE259" s="181"/>
      <c r="AF259" s="210"/>
      <c r="AG259" s="192"/>
      <c r="AH259" s="210"/>
      <c r="AI259" s="192"/>
      <c r="AJ259" s="210"/>
      <c r="AK259" s="194"/>
      <c r="AL259" s="210"/>
      <c r="AM259" s="192"/>
      <c r="AN259" s="188"/>
      <c r="AO259" s="210"/>
      <c r="AP259" s="192"/>
      <c r="AQ259" s="188"/>
      <c r="AR259" s="210"/>
      <c r="AS259" s="192"/>
      <c r="AT259" s="188"/>
      <c r="AU259" s="210"/>
      <c r="AV259" s="79"/>
      <c r="AW259" s="79"/>
      <c r="AX259" s="79"/>
      <c r="AY259" s="79"/>
      <c r="AZ259" s="177"/>
      <c r="BA259" s="79"/>
      <c r="BB259" s="79"/>
      <c r="BC259" s="177"/>
      <c r="BD259" s="79"/>
      <c r="BE259" s="79"/>
      <c r="BF259" s="79"/>
      <c r="BG259" s="79"/>
    </row>
    <row r="260" spans="1:59" s="80" customFormat="1">
      <c r="A260" s="213"/>
      <c r="B260" s="184">
        <v>248</v>
      </c>
      <c r="C260" s="248"/>
      <c r="D260" s="185"/>
      <c r="E260" s="220"/>
      <c r="F260" s="221"/>
      <c r="G260" s="221"/>
      <c r="H260" s="296"/>
      <c r="I260" s="189"/>
      <c r="J260" s="190"/>
      <c r="K260" s="189"/>
      <c r="L260" s="214" t="str">
        <f t="shared" si="12"/>
        <v/>
      </c>
      <c r="M260" s="215" t="str">
        <f t="shared" si="13"/>
        <v/>
      </c>
      <c r="N260" s="214" t="str">
        <f t="shared" si="14"/>
        <v/>
      </c>
      <c r="O260" s="216">
        <f t="shared" si="15"/>
        <v>0</v>
      </c>
      <c r="P260" s="210"/>
      <c r="Q260" s="386"/>
      <c r="R260" s="181"/>
      <c r="S260" s="208"/>
      <c r="T260" s="387"/>
      <c r="U260" s="181"/>
      <c r="V260" s="210"/>
      <c r="W260" s="189"/>
      <c r="X260" s="210"/>
      <c r="Y260" s="189"/>
      <c r="Z260" s="210"/>
      <c r="AA260" s="386"/>
      <c r="AB260" s="181"/>
      <c r="AC260" s="181"/>
      <c r="AD260" s="181"/>
      <c r="AE260" s="181"/>
      <c r="AF260" s="210"/>
      <c r="AG260" s="192"/>
      <c r="AH260" s="210"/>
      <c r="AI260" s="192"/>
      <c r="AJ260" s="210"/>
      <c r="AK260" s="194"/>
      <c r="AL260" s="210"/>
      <c r="AM260" s="192"/>
      <c r="AN260" s="188"/>
      <c r="AO260" s="210"/>
      <c r="AP260" s="192"/>
      <c r="AQ260" s="188"/>
      <c r="AR260" s="210"/>
      <c r="AS260" s="192"/>
      <c r="AT260" s="188"/>
      <c r="AU260" s="210"/>
      <c r="AV260" s="79"/>
      <c r="AW260" s="79"/>
      <c r="AX260" s="79"/>
      <c r="AY260" s="79"/>
      <c r="AZ260" s="177"/>
      <c r="BA260" s="79"/>
      <c r="BB260" s="79"/>
      <c r="BC260" s="177"/>
      <c r="BD260" s="79"/>
      <c r="BE260" s="79"/>
      <c r="BF260" s="79"/>
      <c r="BG260" s="79"/>
    </row>
    <row r="261" spans="1:59" s="80" customFormat="1">
      <c r="A261" s="213"/>
      <c r="B261" s="184">
        <v>249</v>
      </c>
      <c r="C261" s="248"/>
      <c r="D261" s="185"/>
      <c r="E261" s="220"/>
      <c r="F261" s="221"/>
      <c r="G261" s="221"/>
      <c r="H261" s="296"/>
      <c r="I261" s="189"/>
      <c r="J261" s="190"/>
      <c r="K261" s="189"/>
      <c r="L261" s="214" t="str">
        <f t="shared" si="12"/>
        <v/>
      </c>
      <c r="M261" s="215" t="str">
        <f t="shared" si="13"/>
        <v/>
      </c>
      <c r="N261" s="214" t="str">
        <f t="shared" si="14"/>
        <v/>
      </c>
      <c r="O261" s="216">
        <f t="shared" si="15"/>
        <v>0</v>
      </c>
      <c r="P261" s="210"/>
      <c r="Q261" s="386"/>
      <c r="R261" s="181"/>
      <c r="S261" s="208"/>
      <c r="T261" s="387"/>
      <c r="U261" s="181"/>
      <c r="V261" s="210"/>
      <c r="W261" s="189"/>
      <c r="X261" s="210"/>
      <c r="Y261" s="189"/>
      <c r="Z261" s="210"/>
      <c r="AA261" s="386"/>
      <c r="AB261" s="181"/>
      <c r="AC261" s="181"/>
      <c r="AD261" s="181"/>
      <c r="AE261" s="181"/>
      <c r="AF261" s="210"/>
      <c r="AG261" s="192"/>
      <c r="AH261" s="210"/>
      <c r="AI261" s="192"/>
      <c r="AJ261" s="210"/>
      <c r="AK261" s="194"/>
      <c r="AL261" s="210"/>
      <c r="AM261" s="192"/>
      <c r="AN261" s="188"/>
      <c r="AO261" s="210"/>
      <c r="AP261" s="192"/>
      <c r="AQ261" s="188"/>
      <c r="AR261" s="210"/>
      <c r="AS261" s="192"/>
      <c r="AT261" s="188"/>
      <c r="AU261" s="210"/>
      <c r="AV261" s="79"/>
      <c r="AW261" s="79"/>
      <c r="AX261" s="79"/>
      <c r="AY261" s="79"/>
      <c r="AZ261" s="177"/>
      <c r="BA261" s="79"/>
      <c r="BB261" s="79"/>
      <c r="BC261" s="177"/>
      <c r="BD261" s="79"/>
      <c r="BE261" s="79"/>
      <c r="BF261" s="79"/>
      <c r="BG261" s="79"/>
    </row>
    <row r="262" spans="1:59" s="80" customFormat="1">
      <c r="A262" s="213"/>
      <c r="B262" s="184">
        <v>250</v>
      </c>
      <c r="C262" s="248"/>
      <c r="D262" s="185"/>
      <c r="E262" s="220"/>
      <c r="F262" s="221"/>
      <c r="G262" s="221"/>
      <c r="H262" s="296"/>
      <c r="I262" s="189"/>
      <c r="J262" s="190"/>
      <c r="K262" s="189"/>
      <c r="L262" s="214" t="str">
        <f t="shared" si="12"/>
        <v/>
      </c>
      <c r="M262" s="215" t="str">
        <f t="shared" si="13"/>
        <v/>
      </c>
      <c r="N262" s="214" t="str">
        <f t="shared" si="14"/>
        <v/>
      </c>
      <c r="O262" s="216">
        <f t="shared" si="15"/>
        <v>0</v>
      </c>
      <c r="P262" s="210"/>
      <c r="Q262" s="386"/>
      <c r="R262" s="181"/>
      <c r="S262" s="208"/>
      <c r="T262" s="387"/>
      <c r="U262" s="181"/>
      <c r="V262" s="210"/>
      <c r="W262" s="189"/>
      <c r="X262" s="210"/>
      <c r="Y262" s="189"/>
      <c r="Z262" s="210"/>
      <c r="AA262" s="386"/>
      <c r="AB262" s="181"/>
      <c r="AC262" s="181"/>
      <c r="AD262" s="181"/>
      <c r="AE262" s="181"/>
      <c r="AF262" s="210"/>
      <c r="AG262" s="192"/>
      <c r="AH262" s="210"/>
      <c r="AI262" s="192"/>
      <c r="AJ262" s="210"/>
      <c r="AK262" s="194"/>
      <c r="AL262" s="210"/>
      <c r="AM262" s="192"/>
      <c r="AN262" s="188"/>
      <c r="AO262" s="210"/>
      <c r="AP262" s="192"/>
      <c r="AQ262" s="188"/>
      <c r="AR262" s="210"/>
      <c r="AS262" s="192"/>
      <c r="AT262" s="188"/>
      <c r="AU262" s="210"/>
      <c r="AV262" s="79"/>
      <c r="AW262" s="79"/>
      <c r="AX262" s="79"/>
      <c r="AY262" s="79"/>
      <c r="AZ262" s="177"/>
      <c r="BA262" s="79"/>
      <c r="BB262" s="79"/>
      <c r="BC262" s="177"/>
      <c r="BD262" s="79"/>
      <c r="BE262" s="79"/>
      <c r="BF262" s="79"/>
      <c r="BG262" s="79"/>
    </row>
    <row r="263" spans="1:59" s="80" customFormat="1">
      <c r="A263" s="213"/>
      <c r="B263" s="184">
        <v>251</v>
      </c>
      <c r="C263" s="248"/>
      <c r="D263" s="185"/>
      <c r="E263" s="220"/>
      <c r="F263" s="221"/>
      <c r="G263" s="221"/>
      <c r="H263" s="296"/>
      <c r="I263" s="189"/>
      <c r="J263" s="190"/>
      <c r="K263" s="189"/>
      <c r="L263" s="214" t="str">
        <f t="shared" si="12"/>
        <v/>
      </c>
      <c r="M263" s="215" t="str">
        <f t="shared" si="13"/>
        <v/>
      </c>
      <c r="N263" s="214" t="str">
        <f t="shared" si="14"/>
        <v/>
      </c>
      <c r="O263" s="216">
        <f t="shared" si="15"/>
        <v>0</v>
      </c>
      <c r="P263" s="210"/>
      <c r="Q263" s="386"/>
      <c r="R263" s="181"/>
      <c r="S263" s="208"/>
      <c r="T263" s="387"/>
      <c r="U263" s="181"/>
      <c r="V263" s="210"/>
      <c r="W263" s="189"/>
      <c r="X263" s="210"/>
      <c r="Y263" s="189"/>
      <c r="Z263" s="210"/>
      <c r="AA263" s="386"/>
      <c r="AB263" s="181"/>
      <c r="AC263" s="181"/>
      <c r="AD263" s="181"/>
      <c r="AE263" s="181"/>
      <c r="AF263" s="210"/>
      <c r="AG263" s="192"/>
      <c r="AH263" s="210"/>
      <c r="AI263" s="192"/>
      <c r="AJ263" s="210"/>
      <c r="AK263" s="194"/>
      <c r="AL263" s="210"/>
      <c r="AM263" s="192"/>
      <c r="AN263" s="188"/>
      <c r="AO263" s="210"/>
      <c r="AP263" s="192"/>
      <c r="AQ263" s="188"/>
      <c r="AR263" s="210"/>
      <c r="AS263" s="192"/>
      <c r="AT263" s="188"/>
      <c r="AU263" s="210"/>
      <c r="AV263" s="79"/>
      <c r="AW263" s="79"/>
      <c r="AX263" s="79"/>
      <c r="AY263" s="79"/>
      <c r="AZ263" s="177"/>
      <c r="BA263" s="79"/>
      <c r="BB263" s="79"/>
      <c r="BC263" s="177"/>
      <c r="BD263" s="79"/>
      <c r="BE263" s="79"/>
      <c r="BF263" s="79"/>
      <c r="BG263" s="79"/>
    </row>
    <row r="264" spans="1:59" s="80" customFormat="1">
      <c r="A264" s="213"/>
      <c r="B264" s="184">
        <v>252</v>
      </c>
      <c r="C264" s="248"/>
      <c r="D264" s="185"/>
      <c r="E264" s="220"/>
      <c r="F264" s="221"/>
      <c r="G264" s="221"/>
      <c r="H264" s="296"/>
      <c r="I264" s="189"/>
      <c r="J264" s="190"/>
      <c r="K264" s="189"/>
      <c r="L264" s="214" t="str">
        <f t="shared" si="12"/>
        <v/>
      </c>
      <c r="M264" s="215" t="str">
        <f t="shared" si="13"/>
        <v/>
      </c>
      <c r="N264" s="214" t="str">
        <f t="shared" si="14"/>
        <v/>
      </c>
      <c r="O264" s="216">
        <f t="shared" si="15"/>
        <v>0</v>
      </c>
      <c r="P264" s="210"/>
      <c r="Q264" s="386"/>
      <c r="R264" s="181"/>
      <c r="S264" s="208"/>
      <c r="T264" s="387"/>
      <c r="U264" s="181"/>
      <c r="V264" s="210"/>
      <c r="W264" s="189"/>
      <c r="X264" s="210"/>
      <c r="Y264" s="189"/>
      <c r="Z264" s="210"/>
      <c r="AA264" s="386"/>
      <c r="AB264" s="181"/>
      <c r="AC264" s="181"/>
      <c r="AD264" s="181"/>
      <c r="AE264" s="181"/>
      <c r="AF264" s="210"/>
      <c r="AG264" s="192"/>
      <c r="AH264" s="210"/>
      <c r="AI264" s="192"/>
      <c r="AJ264" s="210"/>
      <c r="AK264" s="194"/>
      <c r="AL264" s="210"/>
      <c r="AM264" s="192"/>
      <c r="AN264" s="188"/>
      <c r="AO264" s="210"/>
      <c r="AP264" s="192"/>
      <c r="AQ264" s="188"/>
      <c r="AR264" s="210"/>
      <c r="AS264" s="192"/>
      <c r="AT264" s="188"/>
      <c r="AU264" s="210"/>
      <c r="AV264" s="79"/>
      <c r="AW264" s="79"/>
      <c r="AX264" s="79"/>
      <c r="AY264" s="79"/>
      <c r="AZ264" s="177"/>
      <c r="BA264" s="79"/>
      <c r="BB264" s="79"/>
      <c r="BC264" s="177"/>
      <c r="BD264" s="79"/>
      <c r="BE264" s="79"/>
      <c r="BF264" s="79"/>
      <c r="BG264" s="79"/>
    </row>
    <row r="265" spans="1:59" s="80" customFormat="1">
      <c r="A265" s="213"/>
      <c r="B265" s="184">
        <v>253</v>
      </c>
      <c r="C265" s="248"/>
      <c r="D265" s="185"/>
      <c r="E265" s="220"/>
      <c r="F265" s="221"/>
      <c r="G265" s="221"/>
      <c r="H265" s="296"/>
      <c r="I265" s="189"/>
      <c r="J265" s="190"/>
      <c r="K265" s="189"/>
      <c r="L265" s="214" t="str">
        <f t="shared" si="12"/>
        <v/>
      </c>
      <c r="M265" s="215" t="str">
        <f t="shared" si="13"/>
        <v/>
      </c>
      <c r="N265" s="214" t="str">
        <f t="shared" si="14"/>
        <v/>
      </c>
      <c r="O265" s="216">
        <f t="shared" si="15"/>
        <v>0</v>
      </c>
      <c r="P265" s="210"/>
      <c r="Q265" s="386"/>
      <c r="R265" s="181"/>
      <c r="S265" s="208"/>
      <c r="T265" s="387"/>
      <c r="U265" s="181"/>
      <c r="V265" s="210"/>
      <c r="W265" s="189"/>
      <c r="X265" s="210"/>
      <c r="Y265" s="189"/>
      <c r="Z265" s="210"/>
      <c r="AA265" s="386"/>
      <c r="AB265" s="181"/>
      <c r="AC265" s="181"/>
      <c r="AD265" s="181"/>
      <c r="AE265" s="181"/>
      <c r="AF265" s="210"/>
      <c r="AG265" s="192"/>
      <c r="AH265" s="210"/>
      <c r="AI265" s="192"/>
      <c r="AJ265" s="210"/>
      <c r="AK265" s="194"/>
      <c r="AL265" s="210"/>
      <c r="AM265" s="192"/>
      <c r="AN265" s="188"/>
      <c r="AO265" s="210"/>
      <c r="AP265" s="192"/>
      <c r="AQ265" s="188"/>
      <c r="AR265" s="210"/>
      <c r="AS265" s="192"/>
      <c r="AT265" s="188"/>
      <c r="AU265" s="210"/>
      <c r="AV265" s="79"/>
      <c r="AW265" s="79"/>
      <c r="AX265" s="79"/>
      <c r="AY265" s="79"/>
      <c r="AZ265" s="177"/>
      <c r="BA265" s="79"/>
      <c r="BB265" s="79"/>
      <c r="BC265" s="177"/>
      <c r="BD265" s="79"/>
      <c r="BE265" s="79"/>
      <c r="BF265" s="79"/>
      <c r="BG265" s="79"/>
    </row>
    <row r="266" spans="1:59" s="80" customFormat="1">
      <c r="A266" s="213"/>
      <c r="B266" s="184">
        <v>254</v>
      </c>
      <c r="C266" s="248"/>
      <c r="D266" s="185"/>
      <c r="E266" s="220"/>
      <c r="F266" s="221"/>
      <c r="G266" s="221"/>
      <c r="H266" s="296"/>
      <c r="I266" s="189"/>
      <c r="J266" s="190"/>
      <c r="K266" s="189"/>
      <c r="L266" s="214" t="str">
        <f t="shared" si="12"/>
        <v/>
      </c>
      <c r="M266" s="215" t="str">
        <f t="shared" si="13"/>
        <v/>
      </c>
      <c r="N266" s="214" t="str">
        <f t="shared" si="14"/>
        <v/>
      </c>
      <c r="O266" s="216">
        <f t="shared" si="15"/>
        <v>0</v>
      </c>
      <c r="P266" s="210"/>
      <c r="Q266" s="386"/>
      <c r="R266" s="181"/>
      <c r="S266" s="208"/>
      <c r="T266" s="387"/>
      <c r="U266" s="181"/>
      <c r="V266" s="210"/>
      <c r="W266" s="189"/>
      <c r="X266" s="210"/>
      <c r="Y266" s="189"/>
      <c r="Z266" s="210"/>
      <c r="AA266" s="386"/>
      <c r="AB266" s="181"/>
      <c r="AC266" s="181"/>
      <c r="AD266" s="181"/>
      <c r="AE266" s="181"/>
      <c r="AF266" s="210"/>
      <c r="AG266" s="192"/>
      <c r="AH266" s="210"/>
      <c r="AI266" s="192"/>
      <c r="AJ266" s="210"/>
      <c r="AK266" s="194"/>
      <c r="AL266" s="210"/>
      <c r="AM266" s="192"/>
      <c r="AN266" s="188"/>
      <c r="AO266" s="210"/>
      <c r="AP266" s="192"/>
      <c r="AQ266" s="188"/>
      <c r="AR266" s="210"/>
      <c r="AS266" s="192"/>
      <c r="AT266" s="188"/>
      <c r="AU266" s="210"/>
      <c r="AV266" s="79"/>
      <c r="AW266" s="79"/>
      <c r="AX266" s="79"/>
      <c r="AY266" s="79"/>
      <c r="AZ266" s="177"/>
      <c r="BA266" s="79"/>
      <c r="BB266" s="79"/>
      <c r="BC266" s="177"/>
      <c r="BD266" s="79"/>
      <c r="BE266" s="79"/>
      <c r="BF266" s="79"/>
      <c r="BG266" s="79"/>
    </row>
    <row r="267" spans="1:59" s="80" customFormat="1">
      <c r="A267" s="213"/>
      <c r="B267" s="184">
        <v>255</v>
      </c>
      <c r="C267" s="248"/>
      <c r="D267" s="185"/>
      <c r="E267" s="220"/>
      <c r="F267" s="221"/>
      <c r="G267" s="221"/>
      <c r="H267" s="296"/>
      <c r="I267" s="189"/>
      <c r="J267" s="190"/>
      <c r="K267" s="189"/>
      <c r="L267" s="214" t="str">
        <f t="shared" si="12"/>
        <v/>
      </c>
      <c r="M267" s="215" t="str">
        <f t="shared" si="13"/>
        <v/>
      </c>
      <c r="N267" s="214" t="str">
        <f t="shared" si="14"/>
        <v/>
      </c>
      <c r="O267" s="216">
        <f t="shared" si="15"/>
        <v>0</v>
      </c>
      <c r="P267" s="210"/>
      <c r="Q267" s="386"/>
      <c r="R267" s="181"/>
      <c r="S267" s="208"/>
      <c r="T267" s="387"/>
      <c r="U267" s="181"/>
      <c r="V267" s="210"/>
      <c r="W267" s="189"/>
      <c r="X267" s="210"/>
      <c r="Y267" s="189"/>
      <c r="Z267" s="210"/>
      <c r="AA267" s="386"/>
      <c r="AB267" s="181"/>
      <c r="AC267" s="181"/>
      <c r="AD267" s="181"/>
      <c r="AE267" s="181"/>
      <c r="AF267" s="210"/>
      <c r="AG267" s="192"/>
      <c r="AH267" s="210"/>
      <c r="AI267" s="192"/>
      <c r="AJ267" s="210"/>
      <c r="AK267" s="194"/>
      <c r="AL267" s="210"/>
      <c r="AM267" s="192"/>
      <c r="AN267" s="188"/>
      <c r="AO267" s="210"/>
      <c r="AP267" s="192"/>
      <c r="AQ267" s="188"/>
      <c r="AR267" s="210"/>
      <c r="AS267" s="192"/>
      <c r="AT267" s="188"/>
      <c r="AU267" s="210"/>
      <c r="AV267" s="79"/>
      <c r="AW267" s="79"/>
      <c r="AX267" s="79"/>
      <c r="AY267" s="79"/>
      <c r="AZ267" s="177"/>
      <c r="BA267" s="79"/>
      <c r="BB267" s="79"/>
      <c r="BC267" s="177"/>
      <c r="BD267" s="79"/>
      <c r="BE267" s="79"/>
      <c r="BF267" s="79"/>
      <c r="BG267" s="79"/>
    </row>
    <row r="268" spans="1:59" s="80" customFormat="1">
      <c r="A268" s="213"/>
      <c r="B268" s="184">
        <v>256</v>
      </c>
      <c r="C268" s="248"/>
      <c r="D268" s="185"/>
      <c r="E268" s="220"/>
      <c r="F268" s="221"/>
      <c r="G268" s="221"/>
      <c r="H268" s="296"/>
      <c r="I268" s="189"/>
      <c r="J268" s="190"/>
      <c r="K268" s="189"/>
      <c r="L268" s="214" t="str">
        <f t="shared" si="12"/>
        <v/>
      </c>
      <c r="M268" s="215" t="str">
        <f t="shared" si="13"/>
        <v/>
      </c>
      <c r="N268" s="214" t="str">
        <f t="shared" si="14"/>
        <v/>
      </c>
      <c r="O268" s="216">
        <f t="shared" si="15"/>
        <v>0</v>
      </c>
      <c r="P268" s="210"/>
      <c r="Q268" s="386"/>
      <c r="R268" s="181"/>
      <c r="S268" s="208"/>
      <c r="T268" s="387"/>
      <c r="U268" s="181"/>
      <c r="V268" s="210"/>
      <c r="W268" s="189"/>
      <c r="X268" s="210"/>
      <c r="Y268" s="189"/>
      <c r="Z268" s="210"/>
      <c r="AA268" s="386"/>
      <c r="AB268" s="181"/>
      <c r="AC268" s="181"/>
      <c r="AD268" s="181"/>
      <c r="AE268" s="181"/>
      <c r="AF268" s="210"/>
      <c r="AG268" s="192"/>
      <c r="AH268" s="210"/>
      <c r="AI268" s="192"/>
      <c r="AJ268" s="210"/>
      <c r="AK268" s="194"/>
      <c r="AL268" s="210"/>
      <c r="AM268" s="192"/>
      <c r="AN268" s="188"/>
      <c r="AO268" s="210"/>
      <c r="AP268" s="192"/>
      <c r="AQ268" s="188"/>
      <c r="AR268" s="210"/>
      <c r="AS268" s="192"/>
      <c r="AT268" s="188"/>
      <c r="AU268" s="210"/>
      <c r="AV268" s="79"/>
      <c r="AW268" s="79"/>
      <c r="AX268" s="79"/>
      <c r="AY268" s="79"/>
      <c r="AZ268" s="177"/>
      <c r="BA268" s="79"/>
      <c r="BB268" s="79"/>
      <c r="BC268" s="177"/>
      <c r="BD268" s="79"/>
      <c r="BE268" s="79"/>
      <c r="BF268" s="79"/>
      <c r="BG268" s="79"/>
    </row>
    <row r="269" spans="1:59" s="80" customFormat="1">
      <c r="A269" s="213"/>
      <c r="B269" s="184">
        <v>257</v>
      </c>
      <c r="C269" s="248"/>
      <c r="D269" s="185"/>
      <c r="E269" s="220"/>
      <c r="F269" s="221"/>
      <c r="G269" s="221"/>
      <c r="H269" s="296"/>
      <c r="I269" s="189"/>
      <c r="J269" s="190"/>
      <c r="K269" s="189"/>
      <c r="L269" s="214" t="str">
        <f t="shared" ref="L269:L307" si="16">IF($F269="","",VLOOKUP($F269,$AX$13:$AY$17,2,TRUE))</f>
        <v/>
      </c>
      <c r="M269" s="215" t="str">
        <f t="shared" ref="M269:M307" si="17">IF($G269="","",INDEX($BB$13:$BB$16,MATCH($G269,$BA$13:$BA$16,-1)))</f>
        <v/>
      </c>
      <c r="N269" s="214" t="str">
        <f t="shared" ref="N269:N307" si="18">IF(OR($F269="",$I269="",$J269=""),"",VLOOKUP($I269&amp;$J269,$BD$13:$BG$18,IF($F269&lt;50,2,IF(AND($K269="該当",$I269="角住戸"),4,3)),FALSE))</f>
        <v/>
      </c>
      <c r="O269" s="216">
        <f t="shared" si="15"/>
        <v>0</v>
      </c>
      <c r="P269" s="210"/>
      <c r="Q269" s="386"/>
      <c r="R269" s="181"/>
      <c r="S269" s="208"/>
      <c r="T269" s="387"/>
      <c r="U269" s="181"/>
      <c r="V269" s="210"/>
      <c r="W269" s="189"/>
      <c r="X269" s="210"/>
      <c r="Y269" s="189"/>
      <c r="Z269" s="210"/>
      <c r="AA269" s="386"/>
      <c r="AB269" s="181"/>
      <c r="AC269" s="181"/>
      <c r="AD269" s="181"/>
      <c r="AE269" s="181"/>
      <c r="AF269" s="210"/>
      <c r="AG269" s="192"/>
      <c r="AH269" s="210"/>
      <c r="AI269" s="192"/>
      <c r="AJ269" s="210"/>
      <c r="AK269" s="194"/>
      <c r="AL269" s="210"/>
      <c r="AM269" s="192"/>
      <c r="AN269" s="188"/>
      <c r="AO269" s="210"/>
      <c r="AP269" s="192"/>
      <c r="AQ269" s="188"/>
      <c r="AR269" s="210"/>
      <c r="AS269" s="192"/>
      <c r="AT269" s="188"/>
      <c r="AU269" s="210"/>
      <c r="AV269" s="79"/>
      <c r="AW269" s="79"/>
      <c r="AX269" s="79"/>
      <c r="AY269" s="79"/>
      <c r="AZ269" s="177"/>
      <c r="BA269" s="79"/>
      <c r="BB269" s="79"/>
      <c r="BC269" s="177"/>
      <c r="BD269" s="79"/>
      <c r="BE269" s="79"/>
      <c r="BF269" s="79"/>
      <c r="BG269" s="79"/>
    </row>
    <row r="270" spans="1:59" s="80" customFormat="1">
      <c r="A270" s="213"/>
      <c r="B270" s="184">
        <v>258</v>
      </c>
      <c r="C270" s="248"/>
      <c r="D270" s="185"/>
      <c r="E270" s="220"/>
      <c r="F270" s="221"/>
      <c r="G270" s="221"/>
      <c r="H270" s="296"/>
      <c r="I270" s="189"/>
      <c r="J270" s="190"/>
      <c r="K270" s="189"/>
      <c r="L270" s="214" t="str">
        <f t="shared" si="16"/>
        <v/>
      </c>
      <c r="M270" s="215" t="str">
        <f t="shared" si="17"/>
        <v/>
      </c>
      <c r="N270" s="214" t="str">
        <f t="shared" si="18"/>
        <v/>
      </c>
      <c r="O270" s="216">
        <f t="shared" si="15"/>
        <v>0</v>
      </c>
      <c r="P270" s="210"/>
      <c r="Q270" s="386"/>
      <c r="R270" s="181"/>
      <c r="S270" s="208"/>
      <c r="T270" s="387"/>
      <c r="U270" s="181"/>
      <c r="V270" s="210"/>
      <c r="W270" s="189"/>
      <c r="X270" s="210"/>
      <c r="Y270" s="189"/>
      <c r="Z270" s="210"/>
      <c r="AA270" s="386"/>
      <c r="AB270" s="181"/>
      <c r="AC270" s="181"/>
      <c r="AD270" s="181"/>
      <c r="AE270" s="181"/>
      <c r="AF270" s="210"/>
      <c r="AG270" s="192"/>
      <c r="AH270" s="210"/>
      <c r="AI270" s="192"/>
      <c r="AJ270" s="210"/>
      <c r="AK270" s="194"/>
      <c r="AL270" s="210"/>
      <c r="AM270" s="192"/>
      <c r="AN270" s="188"/>
      <c r="AO270" s="210"/>
      <c r="AP270" s="192"/>
      <c r="AQ270" s="188"/>
      <c r="AR270" s="210"/>
      <c r="AS270" s="192"/>
      <c r="AT270" s="188"/>
      <c r="AU270" s="210"/>
      <c r="AV270" s="79"/>
      <c r="AW270" s="79"/>
      <c r="AX270" s="79"/>
      <c r="AY270" s="79"/>
      <c r="AZ270" s="177"/>
      <c r="BA270" s="79"/>
      <c r="BB270" s="79"/>
      <c r="BC270" s="177"/>
      <c r="BD270" s="79"/>
      <c r="BE270" s="79"/>
      <c r="BF270" s="79"/>
      <c r="BG270" s="79"/>
    </row>
    <row r="271" spans="1:59" s="80" customFormat="1">
      <c r="A271" s="213"/>
      <c r="B271" s="184">
        <v>259</v>
      </c>
      <c r="C271" s="248"/>
      <c r="D271" s="185"/>
      <c r="E271" s="220"/>
      <c r="F271" s="221"/>
      <c r="G271" s="221"/>
      <c r="H271" s="296"/>
      <c r="I271" s="189"/>
      <c r="J271" s="190"/>
      <c r="K271" s="189"/>
      <c r="L271" s="214" t="str">
        <f t="shared" si="16"/>
        <v/>
      </c>
      <c r="M271" s="215" t="str">
        <f t="shared" si="17"/>
        <v/>
      </c>
      <c r="N271" s="214" t="str">
        <f t="shared" si="18"/>
        <v/>
      </c>
      <c r="O271" s="216">
        <f t="shared" si="15"/>
        <v>0</v>
      </c>
      <c r="P271" s="210"/>
      <c r="Q271" s="386"/>
      <c r="R271" s="181"/>
      <c r="S271" s="208"/>
      <c r="T271" s="387"/>
      <c r="U271" s="181"/>
      <c r="V271" s="210"/>
      <c r="W271" s="189"/>
      <c r="X271" s="210"/>
      <c r="Y271" s="189"/>
      <c r="Z271" s="210"/>
      <c r="AA271" s="386"/>
      <c r="AB271" s="181"/>
      <c r="AC271" s="181"/>
      <c r="AD271" s="181"/>
      <c r="AE271" s="181"/>
      <c r="AF271" s="210"/>
      <c r="AG271" s="192"/>
      <c r="AH271" s="210"/>
      <c r="AI271" s="192"/>
      <c r="AJ271" s="210"/>
      <c r="AK271" s="194"/>
      <c r="AL271" s="210"/>
      <c r="AM271" s="192"/>
      <c r="AN271" s="188"/>
      <c r="AO271" s="210"/>
      <c r="AP271" s="192"/>
      <c r="AQ271" s="188"/>
      <c r="AR271" s="210"/>
      <c r="AS271" s="192"/>
      <c r="AT271" s="188"/>
      <c r="AU271" s="210"/>
      <c r="AV271" s="79"/>
      <c r="AW271" s="79"/>
      <c r="AX271" s="79"/>
      <c r="AY271" s="79"/>
      <c r="AZ271" s="177"/>
      <c r="BA271" s="79"/>
      <c r="BB271" s="79"/>
      <c r="BC271" s="177"/>
      <c r="BD271" s="79"/>
      <c r="BE271" s="79"/>
      <c r="BF271" s="79"/>
      <c r="BG271" s="79"/>
    </row>
    <row r="272" spans="1:59" s="80" customFormat="1">
      <c r="A272" s="213"/>
      <c r="B272" s="184">
        <v>260</v>
      </c>
      <c r="C272" s="248"/>
      <c r="D272" s="185"/>
      <c r="E272" s="220"/>
      <c r="F272" s="221"/>
      <c r="G272" s="221"/>
      <c r="H272" s="296"/>
      <c r="I272" s="189"/>
      <c r="J272" s="190"/>
      <c r="K272" s="189"/>
      <c r="L272" s="214" t="str">
        <f t="shared" si="16"/>
        <v/>
      </c>
      <c r="M272" s="215" t="str">
        <f t="shared" si="17"/>
        <v/>
      </c>
      <c r="N272" s="214" t="str">
        <f t="shared" si="18"/>
        <v/>
      </c>
      <c r="O272" s="216">
        <f t="shared" si="15"/>
        <v>0</v>
      </c>
      <c r="P272" s="210"/>
      <c r="Q272" s="386"/>
      <c r="R272" s="181"/>
      <c r="S272" s="208"/>
      <c r="T272" s="387"/>
      <c r="U272" s="181"/>
      <c r="V272" s="210"/>
      <c r="W272" s="189"/>
      <c r="X272" s="210"/>
      <c r="Y272" s="189"/>
      <c r="Z272" s="210"/>
      <c r="AA272" s="386"/>
      <c r="AB272" s="181"/>
      <c r="AC272" s="181"/>
      <c r="AD272" s="181"/>
      <c r="AE272" s="181"/>
      <c r="AF272" s="210"/>
      <c r="AG272" s="192"/>
      <c r="AH272" s="210"/>
      <c r="AI272" s="192"/>
      <c r="AJ272" s="210"/>
      <c r="AK272" s="194"/>
      <c r="AL272" s="210"/>
      <c r="AM272" s="192"/>
      <c r="AN272" s="188"/>
      <c r="AO272" s="210"/>
      <c r="AP272" s="192"/>
      <c r="AQ272" s="188"/>
      <c r="AR272" s="210"/>
      <c r="AS272" s="192"/>
      <c r="AT272" s="188"/>
      <c r="AU272" s="210"/>
      <c r="AV272" s="79"/>
      <c r="AW272" s="79"/>
      <c r="AX272" s="79"/>
      <c r="AY272" s="79"/>
      <c r="AZ272" s="177"/>
      <c r="BA272" s="79"/>
      <c r="BB272" s="79"/>
      <c r="BC272" s="177"/>
      <c r="BD272" s="79"/>
      <c r="BE272" s="79"/>
      <c r="BF272" s="79"/>
      <c r="BG272" s="79"/>
    </row>
    <row r="273" spans="1:59" s="80" customFormat="1">
      <c r="A273" s="213"/>
      <c r="B273" s="184">
        <v>261</v>
      </c>
      <c r="C273" s="248"/>
      <c r="D273" s="185"/>
      <c r="E273" s="220"/>
      <c r="F273" s="221"/>
      <c r="G273" s="221"/>
      <c r="H273" s="296"/>
      <c r="I273" s="189"/>
      <c r="J273" s="190"/>
      <c r="K273" s="189"/>
      <c r="L273" s="214" t="str">
        <f t="shared" si="16"/>
        <v/>
      </c>
      <c r="M273" s="215" t="str">
        <f t="shared" si="17"/>
        <v/>
      </c>
      <c r="N273" s="214" t="str">
        <f t="shared" si="18"/>
        <v/>
      </c>
      <c r="O273" s="216">
        <f t="shared" si="15"/>
        <v>0</v>
      </c>
      <c r="P273" s="210"/>
      <c r="Q273" s="386"/>
      <c r="R273" s="181"/>
      <c r="S273" s="208"/>
      <c r="T273" s="387"/>
      <c r="U273" s="181"/>
      <c r="V273" s="210"/>
      <c r="W273" s="189"/>
      <c r="X273" s="210"/>
      <c r="Y273" s="189"/>
      <c r="Z273" s="210"/>
      <c r="AA273" s="386"/>
      <c r="AB273" s="181"/>
      <c r="AC273" s="181"/>
      <c r="AD273" s="181"/>
      <c r="AE273" s="181"/>
      <c r="AF273" s="210"/>
      <c r="AG273" s="192"/>
      <c r="AH273" s="210"/>
      <c r="AI273" s="192"/>
      <c r="AJ273" s="210"/>
      <c r="AK273" s="194"/>
      <c r="AL273" s="210"/>
      <c r="AM273" s="192"/>
      <c r="AN273" s="188"/>
      <c r="AO273" s="210"/>
      <c r="AP273" s="192"/>
      <c r="AQ273" s="188"/>
      <c r="AR273" s="210"/>
      <c r="AS273" s="192"/>
      <c r="AT273" s="188"/>
      <c r="AU273" s="210"/>
      <c r="AV273" s="79"/>
      <c r="AW273" s="79"/>
      <c r="AX273" s="79"/>
      <c r="AY273" s="79"/>
      <c r="AZ273" s="177"/>
      <c r="BA273" s="79"/>
      <c r="BB273" s="79"/>
      <c r="BC273" s="177"/>
      <c r="BD273" s="79"/>
      <c r="BE273" s="79"/>
      <c r="BF273" s="79"/>
      <c r="BG273" s="79"/>
    </row>
    <row r="274" spans="1:59" s="80" customFormat="1">
      <c r="A274" s="213"/>
      <c r="B274" s="184">
        <v>262</v>
      </c>
      <c r="C274" s="248"/>
      <c r="D274" s="185"/>
      <c r="E274" s="220"/>
      <c r="F274" s="221"/>
      <c r="G274" s="221"/>
      <c r="H274" s="296"/>
      <c r="I274" s="189"/>
      <c r="J274" s="190"/>
      <c r="K274" s="189"/>
      <c r="L274" s="214" t="str">
        <f t="shared" si="16"/>
        <v/>
      </c>
      <c r="M274" s="215" t="str">
        <f t="shared" si="17"/>
        <v/>
      </c>
      <c r="N274" s="214" t="str">
        <f t="shared" si="18"/>
        <v/>
      </c>
      <c r="O274" s="216">
        <f t="shared" ref="O274:O307" si="19">IF(OR(L274="",M274="",N274=""),0,(700000*L274*M274*N274))</f>
        <v>0</v>
      </c>
      <c r="P274" s="210"/>
      <c r="Q274" s="386"/>
      <c r="R274" s="181"/>
      <c r="S274" s="208"/>
      <c r="T274" s="387"/>
      <c r="U274" s="181"/>
      <c r="V274" s="210"/>
      <c r="W274" s="189"/>
      <c r="X274" s="210"/>
      <c r="Y274" s="189"/>
      <c r="Z274" s="210"/>
      <c r="AA274" s="386"/>
      <c r="AB274" s="181"/>
      <c r="AC274" s="181"/>
      <c r="AD274" s="181"/>
      <c r="AE274" s="181"/>
      <c r="AF274" s="210"/>
      <c r="AG274" s="192"/>
      <c r="AH274" s="210"/>
      <c r="AI274" s="192"/>
      <c r="AJ274" s="210"/>
      <c r="AK274" s="194"/>
      <c r="AL274" s="210"/>
      <c r="AM274" s="192"/>
      <c r="AN274" s="188"/>
      <c r="AO274" s="210"/>
      <c r="AP274" s="192"/>
      <c r="AQ274" s="188"/>
      <c r="AR274" s="210"/>
      <c r="AS274" s="192"/>
      <c r="AT274" s="188"/>
      <c r="AU274" s="210"/>
      <c r="AV274" s="79"/>
      <c r="AW274" s="79"/>
      <c r="AX274" s="79"/>
      <c r="AY274" s="79"/>
      <c r="AZ274" s="177"/>
      <c r="BA274" s="79"/>
      <c r="BB274" s="79"/>
      <c r="BC274" s="177"/>
      <c r="BD274" s="79"/>
      <c r="BE274" s="79"/>
      <c r="BF274" s="79"/>
      <c r="BG274" s="79"/>
    </row>
    <row r="275" spans="1:59" s="80" customFormat="1">
      <c r="A275" s="213"/>
      <c r="B275" s="184">
        <v>263</v>
      </c>
      <c r="C275" s="248"/>
      <c r="D275" s="185"/>
      <c r="E275" s="220"/>
      <c r="F275" s="221"/>
      <c r="G275" s="221"/>
      <c r="H275" s="296"/>
      <c r="I275" s="189"/>
      <c r="J275" s="190"/>
      <c r="K275" s="189"/>
      <c r="L275" s="214" t="str">
        <f t="shared" si="16"/>
        <v/>
      </c>
      <c r="M275" s="215" t="str">
        <f t="shared" si="17"/>
        <v/>
      </c>
      <c r="N275" s="214" t="str">
        <f t="shared" si="18"/>
        <v/>
      </c>
      <c r="O275" s="216">
        <f t="shared" si="19"/>
        <v>0</v>
      </c>
      <c r="P275" s="210"/>
      <c r="Q275" s="386"/>
      <c r="R275" s="181"/>
      <c r="S275" s="208"/>
      <c r="T275" s="387"/>
      <c r="U275" s="181"/>
      <c r="V275" s="210"/>
      <c r="W275" s="189"/>
      <c r="X275" s="210"/>
      <c r="Y275" s="189"/>
      <c r="Z275" s="210"/>
      <c r="AA275" s="386"/>
      <c r="AB275" s="181"/>
      <c r="AC275" s="181"/>
      <c r="AD275" s="181"/>
      <c r="AE275" s="181"/>
      <c r="AF275" s="210"/>
      <c r="AG275" s="192"/>
      <c r="AH275" s="210"/>
      <c r="AI275" s="192"/>
      <c r="AJ275" s="210"/>
      <c r="AK275" s="194"/>
      <c r="AL275" s="210"/>
      <c r="AM275" s="192"/>
      <c r="AN275" s="188"/>
      <c r="AO275" s="210"/>
      <c r="AP275" s="192"/>
      <c r="AQ275" s="188"/>
      <c r="AR275" s="210"/>
      <c r="AS275" s="192"/>
      <c r="AT275" s="188"/>
      <c r="AU275" s="210"/>
      <c r="AV275" s="79"/>
      <c r="AW275" s="79"/>
      <c r="AX275" s="79"/>
      <c r="AY275" s="79"/>
      <c r="AZ275" s="177"/>
      <c r="BA275" s="79"/>
      <c r="BB275" s="79"/>
      <c r="BC275" s="177"/>
      <c r="BD275" s="79"/>
      <c r="BE275" s="79"/>
      <c r="BF275" s="79"/>
      <c r="BG275" s="79"/>
    </row>
    <row r="276" spans="1:59" s="80" customFormat="1">
      <c r="A276" s="213"/>
      <c r="B276" s="184">
        <v>264</v>
      </c>
      <c r="C276" s="248"/>
      <c r="D276" s="185"/>
      <c r="E276" s="220"/>
      <c r="F276" s="221"/>
      <c r="G276" s="221"/>
      <c r="H276" s="296"/>
      <c r="I276" s="189"/>
      <c r="J276" s="190"/>
      <c r="K276" s="189"/>
      <c r="L276" s="214" t="str">
        <f t="shared" si="16"/>
        <v/>
      </c>
      <c r="M276" s="215" t="str">
        <f t="shared" si="17"/>
        <v/>
      </c>
      <c r="N276" s="214" t="str">
        <f t="shared" si="18"/>
        <v/>
      </c>
      <c r="O276" s="216">
        <f t="shared" si="19"/>
        <v>0</v>
      </c>
      <c r="P276" s="210"/>
      <c r="Q276" s="386"/>
      <c r="R276" s="181"/>
      <c r="S276" s="208"/>
      <c r="T276" s="387"/>
      <c r="U276" s="181"/>
      <c r="V276" s="210"/>
      <c r="W276" s="189"/>
      <c r="X276" s="210"/>
      <c r="Y276" s="189"/>
      <c r="Z276" s="210"/>
      <c r="AA276" s="386"/>
      <c r="AB276" s="181"/>
      <c r="AC276" s="181"/>
      <c r="AD276" s="181"/>
      <c r="AE276" s="181"/>
      <c r="AF276" s="210"/>
      <c r="AG276" s="192"/>
      <c r="AH276" s="210"/>
      <c r="AI276" s="192"/>
      <c r="AJ276" s="210"/>
      <c r="AK276" s="194"/>
      <c r="AL276" s="210"/>
      <c r="AM276" s="192"/>
      <c r="AN276" s="188"/>
      <c r="AO276" s="210"/>
      <c r="AP276" s="192"/>
      <c r="AQ276" s="188"/>
      <c r="AR276" s="210"/>
      <c r="AS276" s="192"/>
      <c r="AT276" s="188"/>
      <c r="AU276" s="210"/>
      <c r="AV276" s="79"/>
      <c r="AW276" s="79"/>
      <c r="AX276" s="79"/>
      <c r="AY276" s="79"/>
      <c r="AZ276" s="177"/>
      <c r="BA276" s="79"/>
      <c r="BB276" s="79"/>
      <c r="BC276" s="177"/>
      <c r="BD276" s="79"/>
      <c r="BE276" s="79"/>
      <c r="BF276" s="79"/>
      <c r="BG276" s="79"/>
    </row>
    <row r="277" spans="1:59" s="80" customFormat="1">
      <c r="A277" s="213"/>
      <c r="B277" s="184">
        <v>265</v>
      </c>
      <c r="C277" s="248"/>
      <c r="D277" s="185"/>
      <c r="E277" s="220"/>
      <c r="F277" s="221"/>
      <c r="G277" s="221"/>
      <c r="H277" s="296"/>
      <c r="I277" s="189"/>
      <c r="J277" s="190"/>
      <c r="K277" s="189"/>
      <c r="L277" s="214" t="str">
        <f t="shared" si="16"/>
        <v/>
      </c>
      <c r="M277" s="215" t="str">
        <f t="shared" si="17"/>
        <v/>
      </c>
      <c r="N277" s="214" t="str">
        <f t="shared" si="18"/>
        <v/>
      </c>
      <c r="O277" s="216">
        <f t="shared" si="19"/>
        <v>0</v>
      </c>
      <c r="P277" s="210"/>
      <c r="Q277" s="386"/>
      <c r="R277" s="181"/>
      <c r="S277" s="208"/>
      <c r="T277" s="387"/>
      <c r="U277" s="181"/>
      <c r="V277" s="210"/>
      <c r="W277" s="189"/>
      <c r="X277" s="210"/>
      <c r="Y277" s="189"/>
      <c r="Z277" s="210"/>
      <c r="AA277" s="386"/>
      <c r="AB277" s="181"/>
      <c r="AC277" s="181"/>
      <c r="AD277" s="181"/>
      <c r="AE277" s="181"/>
      <c r="AF277" s="210"/>
      <c r="AG277" s="192"/>
      <c r="AH277" s="210"/>
      <c r="AI277" s="192"/>
      <c r="AJ277" s="210"/>
      <c r="AK277" s="194"/>
      <c r="AL277" s="210"/>
      <c r="AM277" s="192"/>
      <c r="AN277" s="188"/>
      <c r="AO277" s="210"/>
      <c r="AP277" s="192"/>
      <c r="AQ277" s="188"/>
      <c r="AR277" s="210"/>
      <c r="AS277" s="192"/>
      <c r="AT277" s="188"/>
      <c r="AU277" s="210"/>
      <c r="AV277" s="79"/>
      <c r="AW277" s="79"/>
      <c r="AX277" s="79"/>
      <c r="AY277" s="79"/>
      <c r="AZ277" s="177"/>
      <c r="BA277" s="79"/>
      <c r="BB277" s="79"/>
      <c r="BC277" s="177"/>
      <c r="BD277" s="79"/>
      <c r="BE277" s="79"/>
      <c r="BF277" s="79"/>
      <c r="BG277" s="79"/>
    </row>
    <row r="278" spans="1:59" s="80" customFormat="1">
      <c r="A278" s="213"/>
      <c r="B278" s="184">
        <v>266</v>
      </c>
      <c r="C278" s="248"/>
      <c r="D278" s="185"/>
      <c r="E278" s="220"/>
      <c r="F278" s="221"/>
      <c r="G278" s="221"/>
      <c r="H278" s="296"/>
      <c r="I278" s="189"/>
      <c r="J278" s="190"/>
      <c r="K278" s="189"/>
      <c r="L278" s="214" t="str">
        <f t="shared" si="16"/>
        <v/>
      </c>
      <c r="M278" s="215" t="str">
        <f t="shared" si="17"/>
        <v/>
      </c>
      <c r="N278" s="214" t="str">
        <f t="shared" si="18"/>
        <v/>
      </c>
      <c r="O278" s="216">
        <f t="shared" si="19"/>
        <v>0</v>
      </c>
      <c r="P278" s="210"/>
      <c r="Q278" s="386"/>
      <c r="R278" s="181"/>
      <c r="S278" s="208"/>
      <c r="T278" s="387"/>
      <c r="U278" s="181"/>
      <c r="V278" s="210"/>
      <c r="W278" s="189"/>
      <c r="X278" s="210"/>
      <c r="Y278" s="189"/>
      <c r="Z278" s="210"/>
      <c r="AA278" s="386"/>
      <c r="AB278" s="181"/>
      <c r="AC278" s="181"/>
      <c r="AD278" s="181"/>
      <c r="AE278" s="181"/>
      <c r="AF278" s="210"/>
      <c r="AG278" s="192"/>
      <c r="AH278" s="210"/>
      <c r="AI278" s="192"/>
      <c r="AJ278" s="210"/>
      <c r="AK278" s="194"/>
      <c r="AL278" s="210"/>
      <c r="AM278" s="192"/>
      <c r="AN278" s="188"/>
      <c r="AO278" s="210"/>
      <c r="AP278" s="192"/>
      <c r="AQ278" s="188"/>
      <c r="AR278" s="210"/>
      <c r="AS278" s="192"/>
      <c r="AT278" s="188"/>
      <c r="AU278" s="210"/>
      <c r="AV278" s="79"/>
      <c r="AW278" s="79"/>
      <c r="AX278" s="79"/>
      <c r="AY278" s="79"/>
      <c r="AZ278" s="177"/>
      <c r="BA278" s="79"/>
      <c r="BB278" s="79"/>
      <c r="BC278" s="177"/>
      <c r="BD278" s="79"/>
      <c r="BE278" s="79"/>
      <c r="BF278" s="79"/>
      <c r="BG278" s="79"/>
    </row>
    <row r="279" spans="1:59" s="80" customFormat="1">
      <c r="A279" s="213"/>
      <c r="B279" s="184">
        <v>267</v>
      </c>
      <c r="C279" s="248"/>
      <c r="D279" s="185"/>
      <c r="E279" s="220"/>
      <c r="F279" s="221"/>
      <c r="G279" s="221"/>
      <c r="H279" s="296"/>
      <c r="I279" s="189"/>
      <c r="J279" s="190"/>
      <c r="K279" s="189"/>
      <c r="L279" s="214" t="str">
        <f t="shared" si="16"/>
        <v/>
      </c>
      <c r="M279" s="215" t="str">
        <f t="shared" si="17"/>
        <v/>
      </c>
      <c r="N279" s="214" t="str">
        <f t="shared" si="18"/>
        <v/>
      </c>
      <c r="O279" s="216">
        <f t="shared" si="19"/>
        <v>0</v>
      </c>
      <c r="P279" s="210"/>
      <c r="Q279" s="386"/>
      <c r="R279" s="181"/>
      <c r="S279" s="208"/>
      <c r="T279" s="387"/>
      <c r="U279" s="181"/>
      <c r="V279" s="210"/>
      <c r="W279" s="189"/>
      <c r="X279" s="210"/>
      <c r="Y279" s="189"/>
      <c r="Z279" s="210"/>
      <c r="AA279" s="386"/>
      <c r="AB279" s="181"/>
      <c r="AC279" s="181"/>
      <c r="AD279" s="181"/>
      <c r="AE279" s="181"/>
      <c r="AF279" s="210"/>
      <c r="AG279" s="192"/>
      <c r="AH279" s="210"/>
      <c r="AI279" s="192"/>
      <c r="AJ279" s="210"/>
      <c r="AK279" s="194"/>
      <c r="AL279" s="210"/>
      <c r="AM279" s="192"/>
      <c r="AN279" s="188"/>
      <c r="AO279" s="210"/>
      <c r="AP279" s="192"/>
      <c r="AQ279" s="188"/>
      <c r="AR279" s="210"/>
      <c r="AS279" s="192"/>
      <c r="AT279" s="188"/>
      <c r="AU279" s="210"/>
      <c r="AV279" s="79"/>
      <c r="AW279" s="79"/>
      <c r="AX279" s="79"/>
      <c r="AY279" s="79"/>
      <c r="AZ279" s="177"/>
      <c r="BA279" s="79"/>
      <c r="BB279" s="79"/>
      <c r="BC279" s="177"/>
      <c r="BD279" s="79"/>
      <c r="BE279" s="79"/>
      <c r="BF279" s="79"/>
      <c r="BG279" s="79"/>
    </row>
    <row r="280" spans="1:59" s="80" customFormat="1">
      <c r="A280" s="213"/>
      <c r="B280" s="184">
        <v>268</v>
      </c>
      <c r="C280" s="248"/>
      <c r="D280" s="185"/>
      <c r="E280" s="220"/>
      <c r="F280" s="221"/>
      <c r="G280" s="221"/>
      <c r="H280" s="296"/>
      <c r="I280" s="189"/>
      <c r="J280" s="190"/>
      <c r="K280" s="189"/>
      <c r="L280" s="214" t="str">
        <f t="shared" si="16"/>
        <v/>
      </c>
      <c r="M280" s="215" t="str">
        <f t="shared" si="17"/>
        <v/>
      </c>
      <c r="N280" s="214" t="str">
        <f t="shared" si="18"/>
        <v/>
      </c>
      <c r="O280" s="216">
        <f t="shared" si="19"/>
        <v>0</v>
      </c>
      <c r="P280" s="210"/>
      <c r="Q280" s="386"/>
      <c r="R280" s="181"/>
      <c r="S280" s="208"/>
      <c r="T280" s="387"/>
      <c r="U280" s="181"/>
      <c r="V280" s="210"/>
      <c r="W280" s="189"/>
      <c r="X280" s="210"/>
      <c r="Y280" s="189"/>
      <c r="Z280" s="210"/>
      <c r="AA280" s="386"/>
      <c r="AB280" s="181"/>
      <c r="AC280" s="181"/>
      <c r="AD280" s="181"/>
      <c r="AE280" s="181"/>
      <c r="AF280" s="210"/>
      <c r="AG280" s="192"/>
      <c r="AH280" s="210"/>
      <c r="AI280" s="192"/>
      <c r="AJ280" s="210"/>
      <c r="AK280" s="194"/>
      <c r="AL280" s="210"/>
      <c r="AM280" s="192"/>
      <c r="AN280" s="188"/>
      <c r="AO280" s="210"/>
      <c r="AP280" s="192"/>
      <c r="AQ280" s="188"/>
      <c r="AR280" s="210"/>
      <c r="AS280" s="192"/>
      <c r="AT280" s="188"/>
      <c r="AU280" s="210"/>
      <c r="AV280" s="79"/>
      <c r="AW280" s="79"/>
      <c r="AX280" s="79"/>
      <c r="AY280" s="79"/>
      <c r="AZ280" s="177"/>
      <c r="BA280" s="79"/>
      <c r="BB280" s="79"/>
      <c r="BC280" s="177"/>
      <c r="BD280" s="79"/>
      <c r="BE280" s="79"/>
      <c r="BF280" s="79"/>
      <c r="BG280" s="79"/>
    </row>
    <row r="281" spans="1:59" s="80" customFormat="1">
      <c r="A281" s="213"/>
      <c r="B281" s="184">
        <v>269</v>
      </c>
      <c r="C281" s="248"/>
      <c r="D281" s="185"/>
      <c r="E281" s="220"/>
      <c r="F281" s="221"/>
      <c r="G281" s="221"/>
      <c r="H281" s="296"/>
      <c r="I281" s="189"/>
      <c r="J281" s="190"/>
      <c r="K281" s="189"/>
      <c r="L281" s="214" t="str">
        <f t="shared" si="16"/>
        <v/>
      </c>
      <c r="M281" s="215" t="str">
        <f t="shared" si="17"/>
        <v/>
      </c>
      <c r="N281" s="214" t="str">
        <f t="shared" si="18"/>
        <v/>
      </c>
      <c r="O281" s="216">
        <f t="shared" si="19"/>
        <v>0</v>
      </c>
      <c r="P281" s="210"/>
      <c r="Q281" s="386"/>
      <c r="R281" s="181"/>
      <c r="S281" s="208"/>
      <c r="T281" s="387"/>
      <c r="U281" s="181"/>
      <c r="V281" s="210"/>
      <c r="W281" s="189"/>
      <c r="X281" s="210"/>
      <c r="Y281" s="189"/>
      <c r="Z281" s="210"/>
      <c r="AA281" s="386"/>
      <c r="AB281" s="181"/>
      <c r="AC281" s="181"/>
      <c r="AD281" s="181"/>
      <c r="AE281" s="181"/>
      <c r="AF281" s="210"/>
      <c r="AG281" s="192"/>
      <c r="AH281" s="210"/>
      <c r="AI281" s="192"/>
      <c r="AJ281" s="210"/>
      <c r="AK281" s="194"/>
      <c r="AL281" s="210"/>
      <c r="AM281" s="192"/>
      <c r="AN281" s="188"/>
      <c r="AO281" s="210"/>
      <c r="AP281" s="192"/>
      <c r="AQ281" s="188"/>
      <c r="AR281" s="210"/>
      <c r="AS281" s="192"/>
      <c r="AT281" s="188"/>
      <c r="AU281" s="210"/>
      <c r="AV281" s="79"/>
      <c r="AW281" s="79"/>
      <c r="AX281" s="79"/>
      <c r="AY281" s="79"/>
      <c r="AZ281" s="177"/>
      <c r="BA281" s="79"/>
      <c r="BB281" s="79"/>
      <c r="BC281" s="177"/>
      <c r="BD281" s="79"/>
      <c r="BE281" s="79"/>
      <c r="BF281" s="79"/>
      <c r="BG281" s="79"/>
    </row>
    <row r="282" spans="1:59" s="80" customFormat="1">
      <c r="A282" s="213"/>
      <c r="B282" s="184">
        <v>270</v>
      </c>
      <c r="C282" s="248"/>
      <c r="D282" s="185"/>
      <c r="E282" s="220"/>
      <c r="F282" s="221"/>
      <c r="G282" s="221"/>
      <c r="H282" s="296"/>
      <c r="I282" s="189"/>
      <c r="J282" s="190"/>
      <c r="K282" s="189"/>
      <c r="L282" s="214" t="str">
        <f t="shared" si="16"/>
        <v/>
      </c>
      <c r="M282" s="215" t="str">
        <f t="shared" si="17"/>
        <v/>
      </c>
      <c r="N282" s="214" t="str">
        <f t="shared" si="18"/>
        <v/>
      </c>
      <c r="O282" s="216">
        <f t="shared" si="19"/>
        <v>0</v>
      </c>
      <c r="P282" s="210"/>
      <c r="Q282" s="386"/>
      <c r="R282" s="181"/>
      <c r="S282" s="208"/>
      <c r="T282" s="387"/>
      <c r="U282" s="181"/>
      <c r="V282" s="210"/>
      <c r="W282" s="189"/>
      <c r="X282" s="210"/>
      <c r="Y282" s="189"/>
      <c r="Z282" s="210"/>
      <c r="AA282" s="386"/>
      <c r="AB282" s="181"/>
      <c r="AC282" s="181"/>
      <c r="AD282" s="181"/>
      <c r="AE282" s="181"/>
      <c r="AF282" s="210"/>
      <c r="AG282" s="192"/>
      <c r="AH282" s="210"/>
      <c r="AI282" s="192"/>
      <c r="AJ282" s="210"/>
      <c r="AK282" s="194"/>
      <c r="AL282" s="210"/>
      <c r="AM282" s="192"/>
      <c r="AN282" s="188"/>
      <c r="AO282" s="210"/>
      <c r="AP282" s="192"/>
      <c r="AQ282" s="188"/>
      <c r="AR282" s="210"/>
      <c r="AS282" s="192"/>
      <c r="AT282" s="188"/>
      <c r="AU282" s="210"/>
      <c r="AV282" s="79"/>
      <c r="AW282" s="79"/>
      <c r="AX282" s="79"/>
      <c r="AY282" s="79"/>
      <c r="AZ282" s="177"/>
      <c r="BA282" s="79"/>
      <c r="BB282" s="79"/>
      <c r="BC282" s="177"/>
      <c r="BD282" s="79"/>
      <c r="BE282" s="79"/>
      <c r="BF282" s="79"/>
      <c r="BG282" s="79"/>
    </row>
    <row r="283" spans="1:59" s="80" customFormat="1">
      <c r="A283" s="213"/>
      <c r="B283" s="184">
        <v>271</v>
      </c>
      <c r="C283" s="248"/>
      <c r="D283" s="185"/>
      <c r="E283" s="220"/>
      <c r="F283" s="221"/>
      <c r="G283" s="221"/>
      <c r="H283" s="296"/>
      <c r="I283" s="189"/>
      <c r="J283" s="190"/>
      <c r="K283" s="189"/>
      <c r="L283" s="214" t="str">
        <f t="shared" si="16"/>
        <v/>
      </c>
      <c r="M283" s="215" t="str">
        <f t="shared" si="17"/>
        <v/>
      </c>
      <c r="N283" s="214" t="str">
        <f t="shared" si="18"/>
        <v/>
      </c>
      <c r="O283" s="216">
        <f t="shared" si="19"/>
        <v>0</v>
      </c>
      <c r="P283" s="210"/>
      <c r="Q283" s="386"/>
      <c r="R283" s="181"/>
      <c r="S283" s="208"/>
      <c r="T283" s="387"/>
      <c r="U283" s="181"/>
      <c r="V283" s="210"/>
      <c r="W283" s="189"/>
      <c r="X283" s="210"/>
      <c r="Y283" s="189"/>
      <c r="Z283" s="210"/>
      <c r="AA283" s="386"/>
      <c r="AB283" s="181"/>
      <c r="AC283" s="181"/>
      <c r="AD283" s="181"/>
      <c r="AE283" s="181"/>
      <c r="AF283" s="210"/>
      <c r="AG283" s="192"/>
      <c r="AH283" s="210"/>
      <c r="AI283" s="192"/>
      <c r="AJ283" s="210"/>
      <c r="AK283" s="194"/>
      <c r="AL283" s="210"/>
      <c r="AM283" s="192"/>
      <c r="AN283" s="188"/>
      <c r="AO283" s="210"/>
      <c r="AP283" s="192"/>
      <c r="AQ283" s="188"/>
      <c r="AR283" s="210"/>
      <c r="AS283" s="192"/>
      <c r="AT283" s="188"/>
      <c r="AU283" s="210"/>
      <c r="AV283" s="79"/>
      <c r="AW283" s="79"/>
      <c r="AX283" s="79"/>
      <c r="AY283" s="79"/>
      <c r="AZ283" s="177"/>
      <c r="BA283" s="79"/>
      <c r="BB283" s="79"/>
      <c r="BC283" s="177"/>
      <c r="BD283" s="79"/>
      <c r="BE283" s="79"/>
      <c r="BF283" s="79"/>
      <c r="BG283" s="79"/>
    </row>
    <row r="284" spans="1:59" s="80" customFormat="1">
      <c r="A284" s="213"/>
      <c r="B284" s="184">
        <v>272</v>
      </c>
      <c r="C284" s="248"/>
      <c r="D284" s="185"/>
      <c r="E284" s="220"/>
      <c r="F284" s="221"/>
      <c r="G284" s="221"/>
      <c r="H284" s="296"/>
      <c r="I284" s="189"/>
      <c r="J284" s="190"/>
      <c r="K284" s="189"/>
      <c r="L284" s="214" t="str">
        <f t="shared" si="16"/>
        <v/>
      </c>
      <c r="M284" s="215" t="str">
        <f t="shared" si="17"/>
        <v/>
      </c>
      <c r="N284" s="214" t="str">
        <f t="shared" si="18"/>
        <v/>
      </c>
      <c r="O284" s="216">
        <f t="shared" si="19"/>
        <v>0</v>
      </c>
      <c r="P284" s="210"/>
      <c r="Q284" s="386"/>
      <c r="R284" s="181"/>
      <c r="S284" s="208"/>
      <c r="T284" s="387"/>
      <c r="U284" s="181"/>
      <c r="V284" s="210"/>
      <c r="W284" s="189"/>
      <c r="X284" s="210"/>
      <c r="Y284" s="189"/>
      <c r="Z284" s="210"/>
      <c r="AA284" s="386"/>
      <c r="AB284" s="181"/>
      <c r="AC284" s="181"/>
      <c r="AD284" s="181"/>
      <c r="AE284" s="181"/>
      <c r="AF284" s="210"/>
      <c r="AG284" s="192"/>
      <c r="AH284" s="210"/>
      <c r="AI284" s="192"/>
      <c r="AJ284" s="210"/>
      <c r="AK284" s="194"/>
      <c r="AL284" s="210"/>
      <c r="AM284" s="192"/>
      <c r="AN284" s="188"/>
      <c r="AO284" s="210"/>
      <c r="AP284" s="192"/>
      <c r="AQ284" s="188"/>
      <c r="AR284" s="210"/>
      <c r="AS284" s="192"/>
      <c r="AT284" s="188"/>
      <c r="AU284" s="210"/>
      <c r="AV284" s="79"/>
      <c r="AW284" s="79"/>
      <c r="AX284" s="79"/>
      <c r="AY284" s="79"/>
      <c r="AZ284" s="177"/>
      <c r="BA284" s="79"/>
      <c r="BB284" s="79"/>
      <c r="BC284" s="177"/>
      <c r="BD284" s="79"/>
      <c r="BE284" s="79"/>
      <c r="BF284" s="79"/>
      <c r="BG284" s="79"/>
    </row>
    <row r="285" spans="1:59" s="80" customFormat="1">
      <c r="A285" s="213"/>
      <c r="B285" s="184">
        <v>273</v>
      </c>
      <c r="C285" s="248"/>
      <c r="D285" s="185"/>
      <c r="E285" s="220"/>
      <c r="F285" s="221"/>
      <c r="G285" s="221"/>
      <c r="H285" s="296"/>
      <c r="I285" s="189"/>
      <c r="J285" s="190"/>
      <c r="K285" s="189"/>
      <c r="L285" s="214" t="str">
        <f t="shared" si="16"/>
        <v/>
      </c>
      <c r="M285" s="215" t="str">
        <f t="shared" si="17"/>
        <v/>
      </c>
      <c r="N285" s="214" t="str">
        <f t="shared" si="18"/>
        <v/>
      </c>
      <c r="O285" s="216">
        <f t="shared" si="19"/>
        <v>0</v>
      </c>
      <c r="P285" s="210"/>
      <c r="Q285" s="386"/>
      <c r="R285" s="181"/>
      <c r="S285" s="208"/>
      <c r="T285" s="387"/>
      <c r="U285" s="181"/>
      <c r="V285" s="210"/>
      <c r="W285" s="189"/>
      <c r="X285" s="210"/>
      <c r="Y285" s="189"/>
      <c r="Z285" s="210"/>
      <c r="AA285" s="386"/>
      <c r="AB285" s="181"/>
      <c r="AC285" s="181"/>
      <c r="AD285" s="181"/>
      <c r="AE285" s="181"/>
      <c r="AF285" s="210"/>
      <c r="AG285" s="192"/>
      <c r="AH285" s="210"/>
      <c r="AI285" s="192"/>
      <c r="AJ285" s="210"/>
      <c r="AK285" s="194"/>
      <c r="AL285" s="210"/>
      <c r="AM285" s="192"/>
      <c r="AN285" s="188"/>
      <c r="AO285" s="210"/>
      <c r="AP285" s="192"/>
      <c r="AQ285" s="188"/>
      <c r="AR285" s="210"/>
      <c r="AS285" s="192"/>
      <c r="AT285" s="188"/>
      <c r="AU285" s="210"/>
      <c r="AV285" s="79"/>
      <c r="AW285" s="79"/>
      <c r="AX285" s="79"/>
      <c r="AY285" s="79"/>
      <c r="AZ285" s="177"/>
      <c r="BA285" s="79"/>
      <c r="BB285" s="79"/>
      <c r="BC285" s="177"/>
      <c r="BD285" s="79"/>
      <c r="BE285" s="79"/>
      <c r="BF285" s="79"/>
      <c r="BG285" s="79"/>
    </row>
    <row r="286" spans="1:59" s="80" customFormat="1">
      <c r="A286" s="213"/>
      <c r="B286" s="184">
        <v>274</v>
      </c>
      <c r="C286" s="248"/>
      <c r="D286" s="185"/>
      <c r="E286" s="220"/>
      <c r="F286" s="221"/>
      <c r="G286" s="221"/>
      <c r="H286" s="296"/>
      <c r="I286" s="189"/>
      <c r="J286" s="190"/>
      <c r="K286" s="189"/>
      <c r="L286" s="214" t="str">
        <f t="shared" si="16"/>
        <v/>
      </c>
      <c r="M286" s="215" t="str">
        <f t="shared" si="17"/>
        <v/>
      </c>
      <c r="N286" s="214" t="str">
        <f t="shared" si="18"/>
        <v/>
      </c>
      <c r="O286" s="216">
        <f t="shared" si="19"/>
        <v>0</v>
      </c>
      <c r="P286" s="210"/>
      <c r="Q286" s="386"/>
      <c r="R286" s="181"/>
      <c r="S286" s="208"/>
      <c r="T286" s="387"/>
      <c r="U286" s="181"/>
      <c r="V286" s="210"/>
      <c r="W286" s="189"/>
      <c r="X286" s="210"/>
      <c r="Y286" s="189"/>
      <c r="Z286" s="210"/>
      <c r="AA286" s="386"/>
      <c r="AB286" s="181"/>
      <c r="AC286" s="181"/>
      <c r="AD286" s="181"/>
      <c r="AE286" s="181"/>
      <c r="AF286" s="210"/>
      <c r="AG286" s="192"/>
      <c r="AH286" s="210"/>
      <c r="AI286" s="192"/>
      <c r="AJ286" s="210"/>
      <c r="AK286" s="194"/>
      <c r="AL286" s="210"/>
      <c r="AM286" s="192"/>
      <c r="AN286" s="188"/>
      <c r="AO286" s="210"/>
      <c r="AP286" s="192"/>
      <c r="AQ286" s="188"/>
      <c r="AR286" s="210"/>
      <c r="AS286" s="192"/>
      <c r="AT286" s="188"/>
      <c r="AU286" s="210"/>
      <c r="AV286" s="79"/>
      <c r="AW286" s="79"/>
      <c r="AX286" s="79"/>
      <c r="AY286" s="79"/>
      <c r="AZ286" s="177"/>
      <c r="BA286" s="79"/>
      <c r="BB286" s="79"/>
      <c r="BC286" s="177"/>
      <c r="BD286" s="79"/>
      <c r="BE286" s="79"/>
      <c r="BF286" s="79"/>
      <c r="BG286" s="79"/>
    </row>
    <row r="287" spans="1:59" s="80" customFormat="1">
      <c r="A287" s="213"/>
      <c r="B287" s="184">
        <v>275</v>
      </c>
      <c r="C287" s="248"/>
      <c r="D287" s="185"/>
      <c r="E287" s="220"/>
      <c r="F287" s="221"/>
      <c r="G287" s="221"/>
      <c r="H287" s="296"/>
      <c r="I287" s="189"/>
      <c r="J287" s="190"/>
      <c r="K287" s="189"/>
      <c r="L287" s="214" t="str">
        <f t="shared" si="16"/>
        <v/>
      </c>
      <c r="M287" s="215" t="str">
        <f t="shared" si="17"/>
        <v/>
      </c>
      <c r="N287" s="214" t="str">
        <f t="shared" si="18"/>
        <v/>
      </c>
      <c r="O287" s="216">
        <f t="shared" si="19"/>
        <v>0</v>
      </c>
      <c r="P287" s="210"/>
      <c r="Q287" s="386"/>
      <c r="R287" s="181"/>
      <c r="S287" s="208"/>
      <c r="T287" s="387"/>
      <c r="U287" s="181"/>
      <c r="V287" s="210"/>
      <c r="W287" s="189"/>
      <c r="X287" s="210"/>
      <c r="Y287" s="189"/>
      <c r="Z287" s="210"/>
      <c r="AA287" s="386"/>
      <c r="AB287" s="181"/>
      <c r="AC287" s="181"/>
      <c r="AD287" s="181"/>
      <c r="AE287" s="181"/>
      <c r="AF287" s="210"/>
      <c r="AG287" s="192"/>
      <c r="AH287" s="210"/>
      <c r="AI287" s="192"/>
      <c r="AJ287" s="210"/>
      <c r="AK287" s="194"/>
      <c r="AL287" s="210"/>
      <c r="AM287" s="192"/>
      <c r="AN287" s="188"/>
      <c r="AO287" s="210"/>
      <c r="AP287" s="192"/>
      <c r="AQ287" s="188"/>
      <c r="AR287" s="210"/>
      <c r="AS287" s="192"/>
      <c r="AT287" s="188"/>
      <c r="AU287" s="210"/>
      <c r="AV287" s="79"/>
      <c r="AW287" s="79"/>
      <c r="AX287" s="79"/>
      <c r="AY287" s="79"/>
      <c r="AZ287" s="177"/>
      <c r="BA287" s="79"/>
      <c r="BB287" s="79"/>
      <c r="BC287" s="177"/>
      <c r="BD287" s="79"/>
      <c r="BE287" s="79"/>
      <c r="BF287" s="79"/>
      <c r="BG287" s="79"/>
    </row>
    <row r="288" spans="1:59" s="80" customFormat="1">
      <c r="A288" s="213"/>
      <c r="B288" s="184">
        <v>276</v>
      </c>
      <c r="C288" s="248"/>
      <c r="D288" s="185"/>
      <c r="E288" s="220"/>
      <c r="F288" s="221"/>
      <c r="G288" s="221"/>
      <c r="H288" s="296"/>
      <c r="I288" s="189"/>
      <c r="J288" s="190"/>
      <c r="K288" s="189"/>
      <c r="L288" s="214" t="str">
        <f t="shared" si="16"/>
        <v/>
      </c>
      <c r="M288" s="215" t="str">
        <f t="shared" si="17"/>
        <v/>
      </c>
      <c r="N288" s="214" t="str">
        <f t="shared" si="18"/>
        <v/>
      </c>
      <c r="O288" s="216">
        <f t="shared" si="19"/>
        <v>0</v>
      </c>
      <c r="P288" s="210"/>
      <c r="Q288" s="386"/>
      <c r="R288" s="181"/>
      <c r="S288" s="208"/>
      <c r="T288" s="387"/>
      <c r="U288" s="181"/>
      <c r="V288" s="210"/>
      <c r="W288" s="189"/>
      <c r="X288" s="210"/>
      <c r="Y288" s="189"/>
      <c r="Z288" s="210"/>
      <c r="AA288" s="386"/>
      <c r="AB288" s="181"/>
      <c r="AC288" s="181"/>
      <c r="AD288" s="181"/>
      <c r="AE288" s="181"/>
      <c r="AF288" s="210"/>
      <c r="AG288" s="192"/>
      <c r="AH288" s="210"/>
      <c r="AI288" s="192"/>
      <c r="AJ288" s="210"/>
      <c r="AK288" s="194"/>
      <c r="AL288" s="210"/>
      <c r="AM288" s="192"/>
      <c r="AN288" s="188"/>
      <c r="AO288" s="210"/>
      <c r="AP288" s="192"/>
      <c r="AQ288" s="188"/>
      <c r="AR288" s="210"/>
      <c r="AS288" s="192"/>
      <c r="AT288" s="188"/>
      <c r="AU288" s="210"/>
      <c r="AV288" s="79"/>
      <c r="AW288" s="79"/>
      <c r="AX288" s="79"/>
      <c r="AY288" s="79"/>
      <c r="AZ288" s="177"/>
      <c r="BA288" s="79"/>
      <c r="BB288" s="79"/>
      <c r="BC288" s="177"/>
      <c r="BD288" s="79"/>
      <c r="BE288" s="79"/>
      <c r="BF288" s="79"/>
      <c r="BG288" s="79"/>
    </row>
    <row r="289" spans="1:59" s="80" customFormat="1">
      <c r="A289" s="213"/>
      <c r="B289" s="184">
        <v>277</v>
      </c>
      <c r="C289" s="248"/>
      <c r="D289" s="185"/>
      <c r="E289" s="220"/>
      <c r="F289" s="221"/>
      <c r="G289" s="221"/>
      <c r="H289" s="296"/>
      <c r="I289" s="189"/>
      <c r="J289" s="190"/>
      <c r="K289" s="189"/>
      <c r="L289" s="214" t="str">
        <f t="shared" si="16"/>
        <v/>
      </c>
      <c r="M289" s="215" t="str">
        <f t="shared" si="17"/>
        <v/>
      </c>
      <c r="N289" s="214" t="str">
        <f t="shared" si="18"/>
        <v/>
      </c>
      <c r="O289" s="216">
        <f t="shared" si="19"/>
        <v>0</v>
      </c>
      <c r="P289" s="210"/>
      <c r="Q289" s="386"/>
      <c r="R289" s="181"/>
      <c r="S289" s="208"/>
      <c r="T289" s="387"/>
      <c r="U289" s="181"/>
      <c r="V289" s="210"/>
      <c r="W289" s="189"/>
      <c r="X289" s="210"/>
      <c r="Y289" s="189"/>
      <c r="Z289" s="210"/>
      <c r="AA289" s="386"/>
      <c r="AB289" s="181"/>
      <c r="AC289" s="181"/>
      <c r="AD289" s="181"/>
      <c r="AE289" s="181"/>
      <c r="AF289" s="210"/>
      <c r="AG289" s="192"/>
      <c r="AH289" s="210"/>
      <c r="AI289" s="192"/>
      <c r="AJ289" s="210"/>
      <c r="AK289" s="194"/>
      <c r="AL289" s="210"/>
      <c r="AM289" s="192"/>
      <c r="AN289" s="188"/>
      <c r="AO289" s="210"/>
      <c r="AP289" s="192"/>
      <c r="AQ289" s="188"/>
      <c r="AR289" s="210"/>
      <c r="AS289" s="192"/>
      <c r="AT289" s="188"/>
      <c r="AU289" s="210"/>
      <c r="AV289" s="79"/>
      <c r="AW289" s="79"/>
      <c r="AX289" s="79"/>
      <c r="AY289" s="79"/>
      <c r="AZ289" s="177"/>
      <c r="BA289" s="79"/>
      <c r="BB289" s="79"/>
      <c r="BC289" s="177"/>
      <c r="BD289" s="79"/>
      <c r="BE289" s="79"/>
      <c r="BF289" s="79"/>
      <c r="BG289" s="79"/>
    </row>
    <row r="290" spans="1:59" s="80" customFormat="1">
      <c r="A290" s="213"/>
      <c r="B290" s="184">
        <v>278</v>
      </c>
      <c r="C290" s="248"/>
      <c r="D290" s="185"/>
      <c r="E290" s="220"/>
      <c r="F290" s="221"/>
      <c r="G290" s="221"/>
      <c r="H290" s="296"/>
      <c r="I290" s="189"/>
      <c r="J290" s="190"/>
      <c r="K290" s="189"/>
      <c r="L290" s="214" t="str">
        <f t="shared" si="16"/>
        <v/>
      </c>
      <c r="M290" s="215" t="str">
        <f t="shared" si="17"/>
        <v/>
      </c>
      <c r="N290" s="214" t="str">
        <f t="shared" si="18"/>
        <v/>
      </c>
      <c r="O290" s="216">
        <f t="shared" si="19"/>
        <v>0</v>
      </c>
      <c r="P290" s="210"/>
      <c r="Q290" s="386"/>
      <c r="R290" s="181"/>
      <c r="S290" s="208"/>
      <c r="T290" s="387"/>
      <c r="U290" s="181"/>
      <c r="V290" s="210"/>
      <c r="W290" s="189"/>
      <c r="X290" s="210"/>
      <c r="Y290" s="189"/>
      <c r="Z290" s="210"/>
      <c r="AA290" s="386"/>
      <c r="AB290" s="181"/>
      <c r="AC290" s="181"/>
      <c r="AD290" s="181"/>
      <c r="AE290" s="181"/>
      <c r="AF290" s="210"/>
      <c r="AG290" s="192"/>
      <c r="AH290" s="210"/>
      <c r="AI290" s="192"/>
      <c r="AJ290" s="210"/>
      <c r="AK290" s="194"/>
      <c r="AL290" s="210"/>
      <c r="AM290" s="192"/>
      <c r="AN290" s="188"/>
      <c r="AO290" s="210"/>
      <c r="AP290" s="192"/>
      <c r="AQ290" s="188"/>
      <c r="AR290" s="210"/>
      <c r="AS290" s="192"/>
      <c r="AT290" s="188"/>
      <c r="AU290" s="210"/>
      <c r="AV290" s="79"/>
      <c r="AW290" s="79"/>
      <c r="AX290" s="79"/>
      <c r="AY290" s="79"/>
      <c r="AZ290" s="177"/>
      <c r="BA290" s="79"/>
      <c r="BB290" s="79"/>
      <c r="BC290" s="177"/>
      <c r="BD290" s="79"/>
      <c r="BE290" s="79"/>
      <c r="BF290" s="79"/>
      <c r="BG290" s="79"/>
    </row>
    <row r="291" spans="1:59" s="80" customFormat="1">
      <c r="A291" s="213"/>
      <c r="B291" s="184">
        <v>279</v>
      </c>
      <c r="C291" s="248"/>
      <c r="D291" s="185"/>
      <c r="E291" s="220"/>
      <c r="F291" s="221"/>
      <c r="G291" s="221"/>
      <c r="H291" s="296"/>
      <c r="I291" s="189"/>
      <c r="J291" s="190"/>
      <c r="K291" s="189"/>
      <c r="L291" s="214" t="str">
        <f t="shared" si="16"/>
        <v/>
      </c>
      <c r="M291" s="215" t="str">
        <f t="shared" si="17"/>
        <v/>
      </c>
      <c r="N291" s="214" t="str">
        <f t="shared" si="18"/>
        <v/>
      </c>
      <c r="O291" s="216">
        <f t="shared" si="19"/>
        <v>0</v>
      </c>
      <c r="P291" s="210"/>
      <c r="Q291" s="386"/>
      <c r="R291" s="181"/>
      <c r="S291" s="208"/>
      <c r="T291" s="387"/>
      <c r="U291" s="181"/>
      <c r="V291" s="210"/>
      <c r="W291" s="189"/>
      <c r="X291" s="210"/>
      <c r="Y291" s="189"/>
      <c r="Z291" s="210"/>
      <c r="AA291" s="386"/>
      <c r="AB291" s="181"/>
      <c r="AC291" s="181"/>
      <c r="AD291" s="181"/>
      <c r="AE291" s="181"/>
      <c r="AF291" s="210"/>
      <c r="AG291" s="192"/>
      <c r="AH291" s="210"/>
      <c r="AI291" s="192"/>
      <c r="AJ291" s="210"/>
      <c r="AK291" s="194"/>
      <c r="AL291" s="210"/>
      <c r="AM291" s="192"/>
      <c r="AN291" s="188"/>
      <c r="AO291" s="210"/>
      <c r="AP291" s="192"/>
      <c r="AQ291" s="188"/>
      <c r="AR291" s="210"/>
      <c r="AS291" s="192"/>
      <c r="AT291" s="188"/>
      <c r="AU291" s="210"/>
      <c r="AV291" s="79"/>
      <c r="AW291" s="79"/>
      <c r="AX291" s="79"/>
      <c r="AY291" s="79"/>
      <c r="AZ291" s="177"/>
      <c r="BA291" s="79"/>
      <c r="BB291" s="79"/>
      <c r="BC291" s="177"/>
      <c r="BD291" s="79"/>
      <c r="BE291" s="79"/>
      <c r="BF291" s="79"/>
      <c r="BG291" s="79"/>
    </row>
    <row r="292" spans="1:59" s="80" customFormat="1">
      <c r="A292" s="213"/>
      <c r="B292" s="184">
        <v>280</v>
      </c>
      <c r="C292" s="248"/>
      <c r="D292" s="185"/>
      <c r="E292" s="220"/>
      <c r="F292" s="221"/>
      <c r="G292" s="221"/>
      <c r="H292" s="296"/>
      <c r="I292" s="189"/>
      <c r="J292" s="190"/>
      <c r="K292" s="189"/>
      <c r="L292" s="214" t="str">
        <f t="shared" si="16"/>
        <v/>
      </c>
      <c r="M292" s="215" t="str">
        <f t="shared" si="17"/>
        <v/>
      </c>
      <c r="N292" s="214" t="str">
        <f t="shared" si="18"/>
        <v/>
      </c>
      <c r="O292" s="216">
        <f t="shared" si="19"/>
        <v>0</v>
      </c>
      <c r="P292" s="210"/>
      <c r="Q292" s="386"/>
      <c r="R292" s="181"/>
      <c r="S292" s="208"/>
      <c r="T292" s="387"/>
      <c r="U292" s="181"/>
      <c r="V292" s="210"/>
      <c r="W292" s="189"/>
      <c r="X292" s="210"/>
      <c r="Y292" s="189"/>
      <c r="Z292" s="210"/>
      <c r="AA292" s="386"/>
      <c r="AB292" s="181"/>
      <c r="AC292" s="181"/>
      <c r="AD292" s="181"/>
      <c r="AE292" s="181"/>
      <c r="AF292" s="210"/>
      <c r="AG292" s="192"/>
      <c r="AH292" s="210"/>
      <c r="AI292" s="192"/>
      <c r="AJ292" s="210"/>
      <c r="AK292" s="194"/>
      <c r="AL292" s="210"/>
      <c r="AM292" s="192"/>
      <c r="AN292" s="188"/>
      <c r="AO292" s="210"/>
      <c r="AP292" s="192"/>
      <c r="AQ292" s="188"/>
      <c r="AR292" s="210"/>
      <c r="AS292" s="192"/>
      <c r="AT292" s="188"/>
      <c r="AU292" s="210"/>
      <c r="AV292" s="79"/>
      <c r="AW292" s="79"/>
      <c r="AX292" s="79"/>
      <c r="AY292" s="79"/>
      <c r="AZ292" s="177"/>
      <c r="BA292" s="79"/>
      <c r="BB292" s="79"/>
      <c r="BC292" s="177"/>
      <c r="BD292" s="79"/>
      <c r="BE292" s="79"/>
      <c r="BF292" s="79"/>
      <c r="BG292" s="79"/>
    </row>
    <row r="293" spans="1:59" s="80" customFormat="1">
      <c r="A293" s="213"/>
      <c r="B293" s="184">
        <v>281</v>
      </c>
      <c r="C293" s="248"/>
      <c r="D293" s="185"/>
      <c r="E293" s="220"/>
      <c r="F293" s="221"/>
      <c r="G293" s="221"/>
      <c r="H293" s="296"/>
      <c r="I293" s="189"/>
      <c r="J293" s="190"/>
      <c r="K293" s="189"/>
      <c r="L293" s="214" t="str">
        <f t="shared" si="16"/>
        <v/>
      </c>
      <c r="M293" s="215" t="str">
        <f t="shared" si="17"/>
        <v/>
      </c>
      <c r="N293" s="214" t="str">
        <f t="shared" si="18"/>
        <v/>
      </c>
      <c r="O293" s="216">
        <f t="shared" si="19"/>
        <v>0</v>
      </c>
      <c r="P293" s="210"/>
      <c r="Q293" s="386"/>
      <c r="R293" s="181"/>
      <c r="S293" s="208"/>
      <c r="T293" s="387"/>
      <c r="U293" s="181"/>
      <c r="V293" s="210"/>
      <c r="W293" s="189"/>
      <c r="X293" s="210"/>
      <c r="Y293" s="189"/>
      <c r="Z293" s="210"/>
      <c r="AA293" s="386"/>
      <c r="AB293" s="181"/>
      <c r="AC293" s="181"/>
      <c r="AD293" s="181"/>
      <c r="AE293" s="181"/>
      <c r="AF293" s="210"/>
      <c r="AG293" s="192"/>
      <c r="AH293" s="210"/>
      <c r="AI293" s="192"/>
      <c r="AJ293" s="210"/>
      <c r="AK293" s="194"/>
      <c r="AL293" s="210"/>
      <c r="AM293" s="192"/>
      <c r="AN293" s="188"/>
      <c r="AO293" s="210"/>
      <c r="AP293" s="192"/>
      <c r="AQ293" s="188"/>
      <c r="AR293" s="210"/>
      <c r="AS293" s="192"/>
      <c r="AT293" s="188"/>
      <c r="AU293" s="210"/>
      <c r="AV293" s="79"/>
      <c r="AW293" s="79"/>
      <c r="AX293" s="79"/>
      <c r="AY293" s="79"/>
      <c r="AZ293" s="177"/>
      <c r="BA293" s="79"/>
      <c r="BB293" s="79"/>
      <c r="BC293" s="177"/>
      <c r="BD293" s="79"/>
      <c r="BE293" s="79"/>
      <c r="BF293" s="79"/>
      <c r="BG293" s="79"/>
    </row>
    <row r="294" spans="1:59" s="80" customFormat="1">
      <c r="A294" s="213"/>
      <c r="B294" s="184">
        <v>282</v>
      </c>
      <c r="C294" s="248"/>
      <c r="D294" s="185"/>
      <c r="E294" s="220"/>
      <c r="F294" s="221"/>
      <c r="G294" s="221"/>
      <c r="H294" s="296"/>
      <c r="I294" s="189"/>
      <c r="J294" s="190"/>
      <c r="K294" s="189"/>
      <c r="L294" s="214" t="str">
        <f t="shared" si="16"/>
        <v/>
      </c>
      <c r="M294" s="215" t="str">
        <f t="shared" si="17"/>
        <v/>
      </c>
      <c r="N294" s="214" t="str">
        <f t="shared" si="18"/>
        <v/>
      </c>
      <c r="O294" s="216">
        <f t="shared" si="19"/>
        <v>0</v>
      </c>
      <c r="P294" s="210"/>
      <c r="Q294" s="386"/>
      <c r="R294" s="181"/>
      <c r="S294" s="208"/>
      <c r="T294" s="387"/>
      <c r="U294" s="181"/>
      <c r="V294" s="210"/>
      <c r="W294" s="189"/>
      <c r="X294" s="210"/>
      <c r="Y294" s="189"/>
      <c r="Z294" s="210"/>
      <c r="AA294" s="386"/>
      <c r="AB294" s="181"/>
      <c r="AC294" s="181"/>
      <c r="AD294" s="181"/>
      <c r="AE294" s="181"/>
      <c r="AF294" s="210"/>
      <c r="AG294" s="192"/>
      <c r="AH294" s="210"/>
      <c r="AI294" s="192"/>
      <c r="AJ294" s="210"/>
      <c r="AK294" s="194"/>
      <c r="AL294" s="210"/>
      <c r="AM294" s="192"/>
      <c r="AN294" s="188"/>
      <c r="AO294" s="210"/>
      <c r="AP294" s="192"/>
      <c r="AQ294" s="188"/>
      <c r="AR294" s="210"/>
      <c r="AS294" s="192"/>
      <c r="AT294" s="188"/>
      <c r="AU294" s="210"/>
      <c r="AV294" s="79"/>
      <c r="AW294" s="79"/>
      <c r="AX294" s="79"/>
      <c r="AY294" s="79"/>
      <c r="AZ294" s="177"/>
      <c r="BA294" s="79"/>
      <c r="BB294" s="79"/>
      <c r="BC294" s="177"/>
      <c r="BD294" s="79"/>
      <c r="BE294" s="79"/>
      <c r="BF294" s="79"/>
      <c r="BG294" s="79"/>
    </row>
    <row r="295" spans="1:59" s="80" customFormat="1">
      <c r="A295" s="213"/>
      <c r="B295" s="184">
        <v>283</v>
      </c>
      <c r="C295" s="248"/>
      <c r="D295" s="185"/>
      <c r="E295" s="220"/>
      <c r="F295" s="221"/>
      <c r="G295" s="221"/>
      <c r="H295" s="296"/>
      <c r="I295" s="189"/>
      <c r="J295" s="190"/>
      <c r="K295" s="189"/>
      <c r="L295" s="214" t="str">
        <f t="shared" si="16"/>
        <v/>
      </c>
      <c r="M295" s="215" t="str">
        <f t="shared" si="17"/>
        <v/>
      </c>
      <c r="N295" s="214" t="str">
        <f t="shared" si="18"/>
        <v/>
      </c>
      <c r="O295" s="216">
        <f t="shared" si="19"/>
        <v>0</v>
      </c>
      <c r="P295" s="210"/>
      <c r="Q295" s="386"/>
      <c r="R295" s="181"/>
      <c r="S295" s="208"/>
      <c r="T295" s="387"/>
      <c r="U295" s="181"/>
      <c r="V295" s="210"/>
      <c r="W295" s="189"/>
      <c r="X295" s="210"/>
      <c r="Y295" s="189"/>
      <c r="Z295" s="210"/>
      <c r="AA295" s="386"/>
      <c r="AB295" s="181"/>
      <c r="AC295" s="181"/>
      <c r="AD295" s="181"/>
      <c r="AE295" s="181"/>
      <c r="AF295" s="210"/>
      <c r="AG295" s="192"/>
      <c r="AH295" s="210"/>
      <c r="AI295" s="192"/>
      <c r="AJ295" s="210"/>
      <c r="AK295" s="194"/>
      <c r="AL295" s="210"/>
      <c r="AM295" s="192"/>
      <c r="AN295" s="188"/>
      <c r="AO295" s="210"/>
      <c r="AP295" s="192"/>
      <c r="AQ295" s="188"/>
      <c r="AR295" s="210"/>
      <c r="AS295" s="192"/>
      <c r="AT295" s="188"/>
      <c r="AU295" s="210"/>
      <c r="AV295" s="79"/>
      <c r="AW295" s="79"/>
      <c r="AX295" s="79"/>
      <c r="AY295" s="79"/>
      <c r="AZ295" s="177"/>
      <c r="BA295" s="79"/>
      <c r="BB295" s="79"/>
      <c r="BC295" s="177"/>
      <c r="BD295" s="79"/>
      <c r="BE295" s="79"/>
      <c r="BF295" s="79"/>
      <c r="BG295" s="79"/>
    </row>
    <row r="296" spans="1:59" s="80" customFormat="1">
      <c r="A296" s="213"/>
      <c r="B296" s="184">
        <v>284</v>
      </c>
      <c r="C296" s="248"/>
      <c r="D296" s="185"/>
      <c r="E296" s="220"/>
      <c r="F296" s="221"/>
      <c r="G296" s="221"/>
      <c r="H296" s="296"/>
      <c r="I296" s="189"/>
      <c r="J296" s="190"/>
      <c r="K296" s="189"/>
      <c r="L296" s="214" t="str">
        <f t="shared" si="16"/>
        <v/>
      </c>
      <c r="M296" s="215" t="str">
        <f t="shared" si="17"/>
        <v/>
      </c>
      <c r="N296" s="214" t="str">
        <f t="shared" si="18"/>
        <v/>
      </c>
      <c r="O296" s="216">
        <f t="shared" si="19"/>
        <v>0</v>
      </c>
      <c r="P296" s="210"/>
      <c r="Q296" s="386"/>
      <c r="R296" s="181"/>
      <c r="S296" s="208"/>
      <c r="T296" s="387"/>
      <c r="U296" s="181"/>
      <c r="V296" s="210"/>
      <c r="W296" s="189"/>
      <c r="X296" s="210"/>
      <c r="Y296" s="189"/>
      <c r="Z296" s="210"/>
      <c r="AA296" s="386"/>
      <c r="AB296" s="181"/>
      <c r="AC296" s="181"/>
      <c r="AD296" s="181"/>
      <c r="AE296" s="181"/>
      <c r="AF296" s="210"/>
      <c r="AG296" s="192"/>
      <c r="AH296" s="210"/>
      <c r="AI296" s="192"/>
      <c r="AJ296" s="210"/>
      <c r="AK296" s="194"/>
      <c r="AL296" s="210"/>
      <c r="AM296" s="192"/>
      <c r="AN296" s="188"/>
      <c r="AO296" s="210"/>
      <c r="AP296" s="192"/>
      <c r="AQ296" s="188"/>
      <c r="AR296" s="210"/>
      <c r="AS296" s="192"/>
      <c r="AT296" s="188"/>
      <c r="AU296" s="210"/>
      <c r="AV296" s="79"/>
      <c r="AW296" s="79"/>
      <c r="AX296" s="79"/>
      <c r="AY296" s="79"/>
      <c r="AZ296" s="177"/>
      <c r="BA296" s="79"/>
      <c r="BB296" s="79"/>
      <c r="BC296" s="177"/>
      <c r="BD296" s="79"/>
      <c r="BE296" s="79"/>
      <c r="BF296" s="79"/>
      <c r="BG296" s="79"/>
    </row>
    <row r="297" spans="1:59" s="80" customFormat="1">
      <c r="A297" s="213"/>
      <c r="B297" s="184">
        <v>285</v>
      </c>
      <c r="C297" s="248"/>
      <c r="D297" s="185"/>
      <c r="E297" s="220"/>
      <c r="F297" s="221"/>
      <c r="G297" s="221"/>
      <c r="H297" s="296"/>
      <c r="I297" s="189"/>
      <c r="J297" s="190"/>
      <c r="K297" s="189"/>
      <c r="L297" s="214" t="str">
        <f t="shared" si="16"/>
        <v/>
      </c>
      <c r="M297" s="215" t="str">
        <f t="shared" si="17"/>
        <v/>
      </c>
      <c r="N297" s="214" t="str">
        <f t="shared" si="18"/>
        <v/>
      </c>
      <c r="O297" s="216">
        <f t="shared" si="19"/>
        <v>0</v>
      </c>
      <c r="P297" s="210"/>
      <c r="Q297" s="386"/>
      <c r="R297" s="181"/>
      <c r="S297" s="208"/>
      <c r="T297" s="387"/>
      <c r="U297" s="181"/>
      <c r="V297" s="210"/>
      <c r="W297" s="189"/>
      <c r="X297" s="210"/>
      <c r="Y297" s="189"/>
      <c r="Z297" s="210"/>
      <c r="AA297" s="386"/>
      <c r="AB297" s="181"/>
      <c r="AC297" s="181"/>
      <c r="AD297" s="181"/>
      <c r="AE297" s="181"/>
      <c r="AF297" s="210"/>
      <c r="AG297" s="192"/>
      <c r="AH297" s="210"/>
      <c r="AI297" s="192"/>
      <c r="AJ297" s="210"/>
      <c r="AK297" s="194"/>
      <c r="AL297" s="210"/>
      <c r="AM297" s="192"/>
      <c r="AN297" s="188"/>
      <c r="AO297" s="210"/>
      <c r="AP297" s="192"/>
      <c r="AQ297" s="188"/>
      <c r="AR297" s="210"/>
      <c r="AS297" s="192"/>
      <c r="AT297" s="188"/>
      <c r="AU297" s="210"/>
      <c r="AV297" s="79"/>
      <c r="AW297" s="79"/>
      <c r="AX297" s="79"/>
      <c r="AY297" s="79"/>
      <c r="AZ297" s="177"/>
      <c r="BA297" s="79"/>
      <c r="BB297" s="79"/>
      <c r="BC297" s="177"/>
      <c r="BD297" s="79"/>
      <c r="BE297" s="79"/>
      <c r="BF297" s="79"/>
      <c r="BG297" s="79"/>
    </row>
    <row r="298" spans="1:59" s="80" customFormat="1">
      <c r="A298" s="213"/>
      <c r="B298" s="184">
        <v>286</v>
      </c>
      <c r="C298" s="248"/>
      <c r="D298" s="185"/>
      <c r="E298" s="220"/>
      <c r="F298" s="221"/>
      <c r="G298" s="221"/>
      <c r="H298" s="296"/>
      <c r="I298" s="189"/>
      <c r="J298" s="190"/>
      <c r="K298" s="189"/>
      <c r="L298" s="214" t="str">
        <f t="shared" si="16"/>
        <v/>
      </c>
      <c r="M298" s="215" t="str">
        <f t="shared" si="17"/>
        <v/>
      </c>
      <c r="N298" s="214" t="str">
        <f t="shared" si="18"/>
        <v/>
      </c>
      <c r="O298" s="216">
        <f t="shared" si="19"/>
        <v>0</v>
      </c>
      <c r="P298" s="210"/>
      <c r="Q298" s="386"/>
      <c r="R298" s="181"/>
      <c r="S298" s="208"/>
      <c r="T298" s="387"/>
      <c r="U298" s="181"/>
      <c r="V298" s="210"/>
      <c r="W298" s="189"/>
      <c r="X298" s="210"/>
      <c r="Y298" s="189"/>
      <c r="Z298" s="210"/>
      <c r="AA298" s="386"/>
      <c r="AB298" s="181"/>
      <c r="AC298" s="181"/>
      <c r="AD298" s="181"/>
      <c r="AE298" s="181"/>
      <c r="AF298" s="210"/>
      <c r="AG298" s="192"/>
      <c r="AH298" s="210"/>
      <c r="AI298" s="192"/>
      <c r="AJ298" s="210"/>
      <c r="AK298" s="194"/>
      <c r="AL298" s="210"/>
      <c r="AM298" s="192"/>
      <c r="AN298" s="188"/>
      <c r="AO298" s="210"/>
      <c r="AP298" s="192"/>
      <c r="AQ298" s="188"/>
      <c r="AR298" s="210"/>
      <c r="AS298" s="192"/>
      <c r="AT298" s="188"/>
      <c r="AU298" s="210"/>
      <c r="AV298" s="79"/>
      <c r="AW298" s="79"/>
      <c r="AX298" s="79"/>
      <c r="AY298" s="79"/>
      <c r="AZ298" s="177"/>
      <c r="BA298" s="79"/>
      <c r="BB298" s="79"/>
      <c r="BC298" s="177"/>
      <c r="BD298" s="79"/>
      <c r="BE298" s="79"/>
      <c r="BF298" s="79"/>
      <c r="BG298" s="79"/>
    </row>
    <row r="299" spans="1:59" s="80" customFormat="1">
      <c r="A299" s="213"/>
      <c r="B299" s="184">
        <v>287</v>
      </c>
      <c r="C299" s="248"/>
      <c r="D299" s="185"/>
      <c r="E299" s="220"/>
      <c r="F299" s="221"/>
      <c r="G299" s="221"/>
      <c r="H299" s="296"/>
      <c r="I299" s="189"/>
      <c r="J299" s="190"/>
      <c r="K299" s="189"/>
      <c r="L299" s="214" t="str">
        <f t="shared" si="16"/>
        <v/>
      </c>
      <c r="M299" s="215" t="str">
        <f t="shared" si="17"/>
        <v/>
      </c>
      <c r="N299" s="214" t="str">
        <f t="shared" si="18"/>
        <v/>
      </c>
      <c r="O299" s="216">
        <f t="shared" si="19"/>
        <v>0</v>
      </c>
      <c r="P299" s="210"/>
      <c r="Q299" s="386"/>
      <c r="R299" s="181"/>
      <c r="S299" s="208"/>
      <c r="T299" s="387"/>
      <c r="U299" s="181"/>
      <c r="V299" s="210"/>
      <c r="W299" s="189"/>
      <c r="X299" s="210"/>
      <c r="Y299" s="189"/>
      <c r="Z299" s="210"/>
      <c r="AA299" s="386"/>
      <c r="AB299" s="181"/>
      <c r="AC299" s="181"/>
      <c r="AD299" s="181"/>
      <c r="AE299" s="181"/>
      <c r="AF299" s="210"/>
      <c r="AG299" s="192"/>
      <c r="AH299" s="210"/>
      <c r="AI299" s="192"/>
      <c r="AJ299" s="210"/>
      <c r="AK299" s="194"/>
      <c r="AL299" s="210"/>
      <c r="AM299" s="192"/>
      <c r="AN299" s="188"/>
      <c r="AO299" s="210"/>
      <c r="AP299" s="192"/>
      <c r="AQ299" s="188"/>
      <c r="AR299" s="210"/>
      <c r="AS299" s="192"/>
      <c r="AT299" s="188"/>
      <c r="AU299" s="210"/>
      <c r="AV299" s="79"/>
      <c r="AW299" s="79"/>
      <c r="AX299" s="79"/>
      <c r="AY299" s="79"/>
      <c r="AZ299" s="177"/>
      <c r="BA299" s="79"/>
      <c r="BB299" s="79"/>
      <c r="BC299" s="177"/>
      <c r="BD299" s="79"/>
      <c r="BE299" s="79"/>
      <c r="BF299" s="79"/>
      <c r="BG299" s="79"/>
    </row>
    <row r="300" spans="1:59" s="80" customFormat="1">
      <c r="A300" s="213"/>
      <c r="B300" s="184">
        <v>288</v>
      </c>
      <c r="C300" s="248"/>
      <c r="D300" s="185"/>
      <c r="E300" s="220"/>
      <c r="F300" s="221"/>
      <c r="G300" s="221"/>
      <c r="H300" s="296"/>
      <c r="I300" s="189"/>
      <c r="J300" s="190"/>
      <c r="K300" s="189"/>
      <c r="L300" s="214" t="str">
        <f t="shared" si="16"/>
        <v/>
      </c>
      <c r="M300" s="215" t="str">
        <f t="shared" si="17"/>
        <v/>
      </c>
      <c r="N300" s="214" t="str">
        <f t="shared" si="18"/>
        <v/>
      </c>
      <c r="O300" s="216">
        <f t="shared" si="19"/>
        <v>0</v>
      </c>
      <c r="P300" s="210"/>
      <c r="Q300" s="386"/>
      <c r="R300" s="181"/>
      <c r="S300" s="208"/>
      <c r="T300" s="387"/>
      <c r="U300" s="181"/>
      <c r="V300" s="210"/>
      <c r="W300" s="189"/>
      <c r="X300" s="210"/>
      <c r="Y300" s="189"/>
      <c r="Z300" s="210"/>
      <c r="AA300" s="386"/>
      <c r="AB300" s="181"/>
      <c r="AC300" s="181"/>
      <c r="AD300" s="181"/>
      <c r="AE300" s="181"/>
      <c r="AF300" s="210"/>
      <c r="AG300" s="192"/>
      <c r="AH300" s="210"/>
      <c r="AI300" s="192"/>
      <c r="AJ300" s="210"/>
      <c r="AK300" s="194"/>
      <c r="AL300" s="210"/>
      <c r="AM300" s="192"/>
      <c r="AN300" s="188"/>
      <c r="AO300" s="210"/>
      <c r="AP300" s="192"/>
      <c r="AQ300" s="188"/>
      <c r="AR300" s="210"/>
      <c r="AS300" s="192"/>
      <c r="AT300" s="188"/>
      <c r="AU300" s="210"/>
      <c r="AV300" s="79"/>
      <c r="AW300" s="79"/>
      <c r="AX300" s="79"/>
      <c r="AY300" s="79"/>
      <c r="AZ300" s="177"/>
      <c r="BA300" s="79"/>
      <c r="BB300" s="79"/>
      <c r="BC300" s="177"/>
      <c r="BD300" s="79"/>
      <c r="BE300" s="79"/>
      <c r="BF300" s="79"/>
      <c r="BG300" s="79"/>
    </row>
    <row r="301" spans="1:59" s="80" customFormat="1">
      <c r="A301" s="213"/>
      <c r="B301" s="184">
        <v>289</v>
      </c>
      <c r="C301" s="248"/>
      <c r="D301" s="185"/>
      <c r="E301" s="220"/>
      <c r="F301" s="221"/>
      <c r="G301" s="221"/>
      <c r="H301" s="296"/>
      <c r="I301" s="189"/>
      <c r="J301" s="190"/>
      <c r="K301" s="189"/>
      <c r="L301" s="214" t="str">
        <f t="shared" si="16"/>
        <v/>
      </c>
      <c r="M301" s="215" t="str">
        <f t="shared" si="17"/>
        <v/>
      </c>
      <c r="N301" s="214" t="str">
        <f t="shared" si="18"/>
        <v/>
      </c>
      <c r="O301" s="216">
        <f t="shared" si="19"/>
        <v>0</v>
      </c>
      <c r="P301" s="210"/>
      <c r="Q301" s="386"/>
      <c r="R301" s="181"/>
      <c r="S301" s="208"/>
      <c r="T301" s="387"/>
      <c r="U301" s="181"/>
      <c r="V301" s="210"/>
      <c r="W301" s="189"/>
      <c r="X301" s="210"/>
      <c r="Y301" s="189"/>
      <c r="Z301" s="210"/>
      <c r="AA301" s="386"/>
      <c r="AB301" s="181"/>
      <c r="AC301" s="181"/>
      <c r="AD301" s="181"/>
      <c r="AE301" s="181"/>
      <c r="AF301" s="210"/>
      <c r="AG301" s="192"/>
      <c r="AH301" s="210"/>
      <c r="AI301" s="192"/>
      <c r="AJ301" s="210"/>
      <c r="AK301" s="194"/>
      <c r="AL301" s="210"/>
      <c r="AM301" s="192"/>
      <c r="AN301" s="188"/>
      <c r="AO301" s="210"/>
      <c r="AP301" s="192"/>
      <c r="AQ301" s="188"/>
      <c r="AR301" s="210"/>
      <c r="AS301" s="192"/>
      <c r="AT301" s="188"/>
      <c r="AU301" s="210"/>
      <c r="AV301" s="79"/>
      <c r="AW301" s="79"/>
      <c r="AX301" s="79"/>
      <c r="AY301" s="79"/>
      <c r="AZ301" s="177"/>
      <c r="BA301" s="79"/>
      <c r="BB301" s="79"/>
      <c r="BC301" s="177"/>
      <c r="BD301" s="79"/>
      <c r="BE301" s="79"/>
      <c r="BF301" s="79"/>
      <c r="BG301" s="79"/>
    </row>
    <row r="302" spans="1:59" s="80" customFormat="1">
      <c r="A302" s="213"/>
      <c r="B302" s="184">
        <v>290</v>
      </c>
      <c r="C302" s="248"/>
      <c r="D302" s="185"/>
      <c r="E302" s="220"/>
      <c r="F302" s="221"/>
      <c r="G302" s="221"/>
      <c r="H302" s="296"/>
      <c r="I302" s="189"/>
      <c r="J302" s="190"/>
      <c r="K302" s="189"/>
      <c r="L302" s="214" t="str">
        <f t="shared" si="16"/>
        <v/>
      </c>
      <c r="M302" s="215" t="str">
        <f t="shared" si="17"/>
        <v/>
      </c>
      <c r="N302" s="214" t="str">
        <f t="shared" si="18"/>
        <v/>
      </c>
      <c r="O302" s="216">
        <f t="shared" si="19"/>
        <v>0</v>
      </c>
      <c r="P302" s="210"/>
      <c r="Q302" s="386"/>
      <c r="R302" s="181"/>
      <c r="S302" s="208"/>
      <c r="T302" s="387"/>
      <c r="U302" s="181"/>
      <c r="V302" s="210"/>
      <c r="W302" s="189"/>
      <c r="X302" s="210"/>
      <c r="Y302" s="189"/>
      <c r="Z302" s="210"/>
      <c r="AA302" s="386"/>
      <c r="AB302" s="181"/>
      <c r="AC302" s="181"/>
      <c r="AD302" s="181"/>
      <c r="AE302" s="181"/>
      <c r="AF302" s="210"/>
      <c r="AG302" s="192"/>
      <c r="AH302" s="210"/>
      <c r="AI302" s="192"/>
      <c r="AJ302" s="210"/>
      <c r="AK302" s="194"/>
      <c r="AL302" s="210"/>
      <c r="AM302" s="192"/>
      <c r="AN302" s="188"/>
      <c r="AO302" s="210"/>
      <c r="AP302" s="192"/>
      <c r="AQ302" s="188"/>
      <c r="AR302" s="210"/>
      <c r="AS302" s="192"/>
      <c r="AT302" s="188"/>
      <c r="AU302" s="210"/>
      <c r="AV302" s="79"/>
      <c r="AW302" s="79"/>
      <c r="AX302" s="79"/>
      <c r="AY302" s="79"/>
      <c r="AZ302" s="177"/>
      <c r="BA302" s="79"/>
      <c r="BB302" s="79"/>
      <c r="BC302" s="177"/>
      <c r="BD302" s="79"/>
      <c r="BE302" s="79"/>
      <c r="BF302" s="79"/>
      <c r="BG302" s="79"/>
    </row>
    <row r="303" spans="1:59" s="80" customFormat="1">
      <c r="A303" s="213"/>
      <c r="B303" s="184">
        <v>291</v>
      </c>
      <c r="C303" s="248"/>
      <c r="D303" s="185"/>
      <c r="E303" s="220"/>
      <c r="F303" s="221"/>
      <c r="G303" s="221"/>
      <c r="H303" s="296"/>
      <c r="I303" s="189"/>
      <c r="J303" s="190"/>
      <c r="K303" s="189"/>
      <c r="L303" s="214" t="str">
        <f t="shared" si="16"/>
        <v/>
      </c>
      <c r="M303" s="215" t="str">
        <f t="shared" si="17"/>
        <v/>
      </c>
      <c r="N303" s="214" t="str">
        <f t="shared" si="18"/>
        <v/>
      </c>
      <c r="O303" s="216">
        <f t="shared" si="19"/>
        <v>0</v>
      </c>
      <c r="P303" s="210"/>
      <c r="Q303" s="386"/>
      <c r="R303" s="181"/>
      <c r="S303" s="208"/>
      <c r="T303" s="387"/>
      <c r="U303" s="181"/>
      <c r="V303" s="210"/>
      <c r="W303" s="189"/>
      <c r="X303" s="210"/>
      <c r="Y303" s="189"/>
      <c r="Z303" s="210"/>
      <c r="AA303" s="386"/>
      <c r="AB303" s="181"/>
      <c r="AC303" s="181"/>
      <c r="AD303" s="181"/>
      <c r="AE303" s="181"/>
      <c r="AF303" s="210"/>
      <c r="AG303" s="192"/>
      <c r="AH303" s="210"/>
      <c r="AI303" s="192"/>
      <c r="AJ303" s="210"/>
      <c r="AK303" s="194"/>
      <c r="AL303" s="210"/>
      <c r="AM303" s="192"/>
      <c r="AN303" s="188"/>
      <c r="AO303" s="210"/>
      <c r="AP303" s="192"/>
      <c r="AQ303" s="188"/>
      <c r="AR303" s="210"/>
      <c r="AS303" s="192"/>
      <c r="AT303" s="188"/>
      <c r="AU303" s="210"/>
      <c r="AV303" s="79"/>
      <c r="AW303" s="79"/>
      <c r="AX303" s="79"/>
      <c r="AY303" s="79"/>
      <c r="AZ303" s="177"/>
      <c r="BA303" s="79"/>
      <c r="BB303" s="79"/>
      <c r="BC303" s="177"/>
      <c r="BD303" s="79"/>
      <c r="BE303" s="79"/>
      <c r="BF303" s="79"/>
      <c r="BG303" s="79"/>
    </row>
    <row r="304" spans="1:59" s="80" customFormat="1">
      <c r="A304" s="213"/>
      <c r="B304" s="184">
        <v>292</v>
      </c>
      <c r="C304" s="248"/>
      <c r="D304" s="185"/>
      <c r="E304" s="220"/>
      <c r="F304" s="221"/>
      <c r="G304" s="221"/>
      <c r="H304" s="296"/>
      <c r="I304" s="189"/>
      <c r="J304" s="190"/>
      <c r="K304" s="189"/>
      <c r="L304" s="214" t="str">
        <f t="shared" si="16"/>
        <v/>
      </c>
      <c r="M304" s="215" t="str">
        <f t="shared" si="17"/>
        <v/>
      </c>
      <c r="N304" s="214" t="str">
        <f t="shared" si="18"/>
        <v/>
      </c>
      <c r="O304" s="216">
        <f t="shared" si="19"/>
        <v>0</v>
      </c>
      <c r="P304" s="210"/>
      <c r="Q304" s="386"/>
      <c r="R304" s="181"/>
      <c r="S304" s="208"/>
      <c r="T304" s="387"/>
      <c r="U304" s="181"/>
      <c r="V304" s="210"/>
      <c r="W304" s="189"/>
      <c r="X304" s="210"/>
      <c r="Y304" s="189"/>
      <c r="Z304" s="210"/>
      <c r="AA304" s="386"/>
      <c r="AB304" s="181"/>
      <c r="AC304" s="181"/>
      <c r="AD304" s="181"/>
      <c r="AE304" s="181"/>
      <c r="AF304" s="210"/>
      <c r="AG304" s="192"/>
      <c r="AH304" s="210"/>
      <c r="AI304" s="192"/>
      <c r="AJ304" s="210"/>
      <c r="AK304" s="194"/>
      <c r="AL304" s="210"/>
      <c r="AM304" s="192"/>
      <c r="AN304" s="188"/>
      <c r="AO304" s="210"/>
      <c r="AP304" s="192"/>
      <c r="AQ304" s="188"/>
      <c r="AR304" s="210"/>
      <c r="AS304" s="192"/>
      <c r="AT304" s="188"/>
      <c r="AU304" s="210"/>
      <c r="AV304" s="79"/>
      <c r="AW304" s="79"/>
      <c r="AX304" s="79"/>
      <c r="AY304" s="79"/>
      <c r="AZ304" s="177"/>
      <c r="BA304" s="79"/>
      <c r="BB304" s="79"/>
      <c r="BC304" s="177"/>
      <c r="BD304" s="79"/>
      <c r="BE304" s="79"/>
      <c r="BF304" s="79"/>
      <c r="BG304" s="79"/>
    </row>
    <row r="305" spans="1:59" s="80" customFormat="1">
      <c r="A305" s="213"/>
      <c r="B305" s="184">
        <v>293</v>
      </c>
      <c r="C305" s="248"/>
      <c r="D305" s="185"/>
      <c r="E305" s="220"/>
      <c r="F305" s="221"/>
      <c r="G305" s="221"/>
      <c r="H305" s="296"/>
      <c r="I305" s="189"/>
      <c r="J305" s="190"/>
      <c r="K305" s="189"/>
      <c r="L305" s="214" t="str">
        <f t="shared" si="16"/>
        <v/>
      </c>
      <c r="M305" s="215" t="str">
        <f t="shared" si="17"/>
        <v/>
      </c>
      <c r="N305" s="214" t="str">
        <f t="shared" si="18"/>
        <v/>
      </c>
      <c r="O305" s="216">
        <f t="shared" si="19"/>
        <v>0</v>
      </c>
      <c r="P305" s="210"/>
      <c r="Q305" s="386"/>
      <c r="R305" s="181"/>
      <c r="S305" s="208"/>
      <c r="T305" s="387"/>
      <c r="U305" s="181"/>
      <c r="V305" s="210"/>
      <c r="W305" s="189"/>
      <c r="X305" s="210"/>
      <c r="Y305" s="189"/>
      <c r="Z305" s="210"/>
      <c r="AA305" s="386"/>
      <c r="AB305" s="181"/>
      <c r="AC305" s="181"/>
      <c r="AD305" s="181"/>
      <c r="AE305" s="181"/>
      <c r="AF305" s="210"/>
      <c r="AG305" s="192"/>
      <c r="AH305" s="210"/>
      <c r="AI305" s="192"/>
      <c r="AJ305" s="210"/>
      <c r="AK305" s="194"/>
      <c r="AL305" s="210"/>
      <c r="AM305" s="192"/>
      <c r="AN305" s="188"/>
      <c r="AO305" s="210"/>
      <c r="AP305" s="192"/>
      <c r="AQ305" s="188"/>
      <c r="AR305" s="210"/>
      <c r="AS305" s="192"/>
      <c r="AT305" s="188"/>
      <c r="AU305" s="210"/>
      <c r="AV305" s="79"/>
      <c r="AW305" s="79"/>
      <c r="AX305" s="79"/>
      <c r="AY305" s="79"/>
      <c r="AZ305" s="177"/>
      <c r="BA305" s="79"/>
      <c r="BB305" s="79"/>
      <c r="BC305" s="177"/>
      <c r="BD305" s="79"/>
      <c r="BE305" s="79"/>
      <c r="BF305" s="79"/>
      <c r="BG305" s="79"/>
    </row>
    <row r="306" spans="1:59" s="80" customFormat="1">
      <c r="A306" s="213"/>
      <c r="B306" s="184">
        <v>294</v>
      </c>
      <c r="C306" s="248"/>
      <c r="D306" s="185"/>
      <c r="E306" s="220"/>
      <c r="F306" s="221"/>
      <c r="G306" s="221"/>
      <c r="H306" s="296"/>
      <c r="I306" s="189"/>
      <c r="J306" s="190"/>
      <c r="K306" s="189"/>
      <c r="L306" s="214" t="str">
        <f t="shared" si="16"/>
        <v/>
      </c>
      <c r="M306" s="215" t="str">
        <f t="shared" si="17"/>
        <v/>
      </c>
      <c r="N306" s="214" t="str">
        <f t="shared" si="18"/>
        <v/>
      </c>
      <c r="O306" s="216">
        <f t="shared" si="19"/>
        <v>0</v>
      </c>
      <c r="P306" s="210"/>
      <c r="Q306" s="386"/>
      <c r="R306" s="181"/>
      <c r="S306" s="208"/>
      <c r="T306" s="387"/>
      <c r="U306" s="181"/>
      <c r="V306" s="210"/>
      <c r="W306" s="189"/>
      <c r="X306" s="210"/>
      <c r="Y306" s="189"/>
      <c r="Z306" s="210"/>
      <c r="AA306" s="386"/>
      <c r="AB306" s="181"/>
      <c r="AC306" s="181"/>
      <c r="AD306" s="181"/>
      <c r="AE306" s="181"/>
      <c r="AF306" s="210"/>
      <c r="AG306" s="192"/>
      <c r="AH306" s="210"/>
      <c r="AI306" s="192"/>
      <c r="AJ306" s="210"/>
      <c r="AK306" s="194"/>
      <c r="AL306" s="210"/>
      <c r="AM306" s="192"/>
      <c r="AN306" s="188"/>
      <c r="AO306" s="210"/>
      <c r="AP306" s="192"/>
      <c r="AQ306" s="188"/>
      <c r="AR306" s="210"/>
      <c r="AS306" s="192"/>
      <c r="AT306" s="188"/>
      <c r="AU306" s="210"/>
      <c r="AV306" s="79"/>
      <c r="AW306" s="79"/>
      <c r="AX306" s="79"/>
      <c r="AY306" s="79"/>
      <c r="AZ306" s="177"/>
      <c r="BA306" s="79"/>
      <c r="BB306" s="79"/>
      <c r="BC306" s="177"/>
      <c r="BD306" s="79"/>
      <c r="BE306" s="79"/>
      <c r="BF306" s="79"/>
      <c r="BG306" s="79"/>
    </row>
    <row r="307" spans="1:59">
      <c r="B307" s="184">
        <v>295</v>
      </c>
      <c r="C307" s="248"/>
      <c r="D307" s="185"/>
      <c r="E307" s="220"/>
      <c r="F307" s="221"/>
      <c r="G307" s="221"/>
      <c r="H307" s="296"/>
      <c r="I307" s="189"/>
      <c r="J307" s="190"/>
      <c r="K307" s="189"/>
      <c r="L307" s="214" t="str">
        <f t="shared" si="16"/>
        <v/>
      </c>
      <c r="M307" s="215" t="str">
        <f t="shared" si="17"/>
        <v/>
      </c>
      <c r="N307" s="214" t="str">
        <f t="shared" si="18"/>
        <v/>
      </c>
      <c r="O307" s="216">
        <f t="shared" si="19"/>
        <v>0</v>
      </c>
      <c r="P307" s="210"/>
      <c r="Q307" s="386"/>
      <c r="R307" s="181"/>
      <c r="S307" s="208"/>
      <c r="T307" s="387"/>
      <c r="U307" s="181"/>
      <c r="V307" s="210"/>
      <c r="W307" s="189"/>
      <c r="X307" s="210"/>
      <c r="Y307" s="189"/>
      <c r="Z307" s="210"/>
      <c r="AA307" s="386"/>
      <c r="AB307" s="181"/>
      <c r="AC307" s="181"/>
      <c r="AD307" s="181"/>
      <c r="AE307" s="181"/>
      <c r="AF307" s="210"/>
      <c r="AG307" s="192"/>
      <c r="AH307" s="210"/>
      <c r="AI307" s="192"/>
      <c r="AJ307" s="210"/>
      <c r="AK307" s="194"/>
      <c r="AL307" s="210"/>
      <c r="AM307" s="192"/>
      <c r="AN307" s="188"/>
      <c r="AO307" s="210"/>
      <c r="AP307" s="192"/>
      <c r="AQ307" s="188"/>
      <c r="AR307" s="210"/>
      <c r="AS307" s="192"/>
      <c r="AT307" s="188"/>
      <c r="AU307" s="210"/>
    </row>
    <row r="308" spans="1:59">
      <c r="B308" s="184">
        <v>296</v>
      </c>
      <c r="C308" s="248"/>
      <c r="D308" s="185"/>
      <c r="E308" s="220"/>
      <c r="F308" s="221"/>
      <c r="G308" s="221"/>
      <c r="H308" s="296"/>
      <c r="I308" s="189"/>
      <c r="J308" s="190"/>
      <c r="K308" s="189"/>
      <c r="L308" s="214" t="str">
        <f t="shared" ref="L308:L313" si="20">IF($F308="","",VLOOKUP($F308,$AX$13:$AY$17,2,TRUE))</f>
        <v/>
      </c>
      <c r="M308" s="215" t="str">
        <f t="shared" ref="M308:M313" si="21">IF($G308="","",INDEX($BB$13:$BB$16,MATCH($G308,$BA$13:$BA$16,-1)))</f>
        <v/>
      </c>
      <c r="N308" s="214" t="str">
        <f t="shared" ref="N308:N313" si="22">IF(OR($F308="",$I308="",$J308=""),"",VLOOKUP($I308&amp;$J308,$BD$13:$BG$18,IF($F308&lt;50,2,IF(AND($K308="該当",$I308="角住戸"),4,3)),FALSE))</f>
        <v/>
      </c>
      <c r="O308" s="216">
        <f t="shared" ref="O308:O313" si="23">IF(OR(L308="",M308="",N308=""),0,(700000*L308*M308*N308))</f>
        <v>0</v>
      </c>
      <c r="P308" s="210"/>
      <c r="Q308" s="386"/>
      <c r="R308" s="181"/>
      <c r="S308" s="208"/>
      <c r="T308" s="387"/>
      <c r="U308" s="181"/>
      <c r="V308" s="210"/>
      <c r="W308" s="189"/>
      <c r="X308" s="210"/>
      <c r="Y308" s="189"/>
      <c r="Z308" s="210"/>
      <c r="AA308" s="386"/>
      <c r="AB308" s="181"/>
      <c r="AC308" s="181"/>
      <c r="AD308" s="181"/>
      <c r="AE308" s="181"/>
      <c r="AF308" s="210"/>
      <c r="AG308" s="192"/>
      <c r="AH308" s="210"/>
      <c r="AI308" s="192"/>
      <c r="AJ308" s="210"/>
      <c r="AK308" s="194"/>
      <c r="AL308" s="210"/>
      <c r="AM308" s="192"/>
      <c r="AN308" s="188"/>
      <c r="AO308" s="210"/>
      <c r="AP308" s="192"/>
      <c r="AQ308" s="188"/>
      <c r="AR308" s="210"/>
      <c r="AS308" s="192"/>
      <c r="AT308" s="188"/>
      <c r="AU308" s="210"/>
    </row>
    <row r="309" spans="1:59">
      <c r="B309" s="184">
        <v>297</v>
      </c>
      <c r="C309" s="248"/>
      <c r="D309" s="185"/>
      <c r="E309" s="220"/>
      <c r="F309" s="221"/>
      <c r="G309" s="221"/>
      <c r="H309" s="296"/>
      <c r="I309" s="189"/>
      <c r="J309" s="190"/>
      <c r="K309" s="189"/>
      <c r="L309" s="214" t="str">
        <f t="shared" si="20"/>
        <v/>
      </c>
      <c r="M309" s="215" t="str">
        <f t="shared" si="21"/>
        <v/>
      </c>
      <c r="N309" s="214" t="str">
        <f t="shared" si="22"/>
        <v/>
      </c>
      <c r="O309" s="216">
        <f t="shared" si="23"/>
        <v>0</v>
      </c>
      <c r="P309" s="210"/>
      <c r="Q309" s="386"/>
      <c r="R309" s="181"/>
      <c r="S309" s="208"/>
      <c r="T309" s="387"/>
      <c r="U309" s="181"/>
      <c r="V309" s="210"/>
      <c r="W309" s="189"/>
      <c r="X309" s="210"/>
      <c r="Y309" s="189"/>
      <c r="Z309" s="210"/>
      <c r="AA309" s="386"/>
      <c r="AB309" s="181"/>
      <c r="AC309" s="181"/>
      <c r="AD309" s="181"/>
      <c r="AE309" s="181"/>
      <c r="AF309" s="210"/>
      <c r="AG309" s="192"/>
      <c r="AH309" s="210"/>
      <c r="AI309" s="192"/>
      <c r="AJ309" s="210"/>
      <c r="AK309" s="194"/>
      <c r="AL309" s="210"/>
      <c r="AM309" s="192"/>
      <c r="AN309" s="188"/>
      <c r="AO309" s="210"/>
      <c r="AP309" s="192"/>
      <c r="AQ309" s="188"/>
      <c r="AR309" s="210"/>
      <c r="AS309" s="192"/>
      <c r="AT309" s="188"/>
      <c r="AU309" s="210"/>
    </row>
    <row r="310" spans="1:59">
      <c r="B310" s="184">
        <v>298</v>
      </c>
      <c r="C310" s="248"/>
      <c r="D310" s="185"/>
      <c r="E310" s="220"/>
      <c r="F310" s="221"/>
      <c r="G310" s="221"/>
      <c r="H310" s="296"/>
      <c r="I310" s="189"/>
      <c r="J310" s="190"/>
      <c r="K310" s="189"/>
      <c r="L310" s="214" t="str">
        <f t="shared" si="20"/>
        <v/>
      </c>
      <c r="M310" s="215" t="str">
        <f t="shared" si="21"/>
        <v/>
      </c>
      <c r="N310" s="214" t="str">
        <f t="shared" si="22"/>
        <v/>
      </c>
      <c r="O310" s="216">
        <f t="shared" si="23"/>
        <v>0</v>
      </c>
      <c r="P310" s="210"/>
      <c r="Q310" s="386"/>
      <c r="R310" s="181"/>
      <c r="S310" s="208"/>
      <c r="T310" s="387"/>
      <c r="U310" s="181"/>
      <c r="V310" s="210"/>
      <c r="W310" s="189"/>
      <c r="X310" s="210"/>
      <c r="Y310" s="189"/>
      <c r="Z310" s="210"/>
      <c r="AA310" s="386"/>
      <c r="AB310" s="181"/>
      <c r="AC310" s="181"/>
      <c r="AD310" s="181"/>
      <c r="AE310" s="181"/>
      <c r="AF310" s="210"/>
      <c r="AG310" s="192"/>
      <c r="AH310" s="210"/>
      <c r="AI310" s="192"/>
      <c r="AJ310" s="210"/>
      <c r="AK310" s="194"/>
      <c r="AL310" s="210"/>
      <c r="AM310" s="192"/>
      <c r="AN310" s="188"/>
      <c r="AO310" s="210"/>
      <c r="AP310" s="192"/>
      <c r="AQ310" s="188"/>
      <c r="AR310" s="210"/>
      <c r="AS310" s="192"/>
      <c r="AT310" s="188"/>
      <c r="AU310" s="210"/>
    </row>
    <row r="311" spans="1:59" s="133" customFormat="1">
      <c r="A311" s="213"/>
      <c r="B311" s="184">
        <v>299</v>
      </c>
      <c r="C311" s="248"/>
      <c r="D311" s="185"/>
      <c r="E311" s="220"/>
      <c r="F311" s="221"/>
      <c r="G311" s="221"/>
      <c r="H311" s="296"/>
      <c r="I311" s="189"/>
      <c r="J311" s="190"/>
      <c r="K311" s="189"/>
      <c r="L311" s="214" t="str">
        <f t="shared" si="20"/>
        <v/>
      </c>
      <c r="M311" s="215" t="str">
        <f t="shared" si="21"/>
        <v/>
      </c>
      <c r="N311" s="214" t="str">
        <f t="shared" si="22"/>
        <v/>
      </c>
      <c r="O311" s="216">
        <f t="shared" si="23"/>
        <v>0</v>
      </c>
      <c r="P311" s="210"/>
      <c r="Q311" s="386"/>
      <c r="R311" s="181"/>
      <c r="S311" s="208"/>
      <c r="T311" s="387"/>
      <c r="U311" s="181"/>
      <c r="V311" s="210"/>
      <c r="W311" s="189"/>
      <c r="X311" s="210"/>
      <c r="Y311" s="189"/>
      <c r="Z311" s="210"/>
      <c r="AA311" s="386"/>
      <c r="AB311" s="181"/>
      <c r="AC311" s="181"/>
      <c r="AD311" s="181"/>
      <c r="AE311" s="181"/>
      <c r="AF311" s="210"/>
      <c r="AG311" s="192"/>
      <c r="AH311" s="210"/>
      <c r="AI311" s="192"/>
      <c r="AJ311" s="210"/>
      <c r="AK311" s="194"/>
      <c r="AL311" s="210"/>
      <c r="AM311" s="192"/>
      <c r="AN311" s="188"/>
      <c r="AO311" s="210"/>
      <c r="AP311" s="192"/>
      <c r="AQ311" s="188"/>
      <c r="AR311" s="210"/>
      <c r="AS311" s="192"/>
      <c r="AT311" s="188"/>
      <c r="AU311" s="210"/>
      <c r="AZ311" s="177"/>
      <c r="BC311" s="177"/>
    </row>
    <row r="312" spans="1:59">
      <c r="B312" s="184">
        <v>300</v>
      </c>
      <c r="C312" s="248"/>
      <c r="D312" s="185"/>
      <c r="E312" s="220"/>
      <c r="F312" s="221"/>
      <c r="G312" s="221"/>
      <c r="H312" s="296"/>
      <c r="I312" s="189"/>
      <c r="J312" s="190"/>
      <c r="K312" s="189"/>
      <c r="L312" s="214" t="str">
        <f t="shared" si="20"/>
        <v/>
      </c>
      <c r="M312" s="215" t="str">
        <f t="shared" si="21"/>
        <v/>
      </c>
      <c r="N312" s="214" t="str">
        <f t="shared" si="22"/>
        <v/>
      </c>
      <c r="O312" s="216">
        <f t="shared" si="23"/>
        <v>0</v>
      </c>
      <c r="P312" s="210"/>
      <c r="Q312" s="386"/>
      <c r="R312" s="181"/>
      <c r="S312" s="208"/>
      <c r="T312" s="387"/>
      <c r="U312" s="181"/>
      <c r="V312" s="210"/>
      <c r="W312" s="189"/>
      <c r="X312" s="210"/>
      <c r="Y312" s="189"/>
      <c r="Z312" s="210"/>
      <c r="AA312" s="386"/>
      <c r="AB312" s="181"/>
      <c r="AC312" s="181"/>
      <c r="AD312" s="181"/>
      <c r="AE312" s="181"/>
      <c r="AF312" s="210"/>
      <c r="AG312" s="192"/>
      <c r="AH312" s="210"/>
      <c r="AI312" s="192"/>
      <c r="AJ312" s="210"/>
      <c r="AK312" s="194"/>
      <c r="AL312" s="210"/>
      <c r="AM312" s="192"/>
      <c r="AN312" s="188"/>
      <c r="AO312" s="210"/>
      <c r="AP312" s="192"/>
      <c r="AQ312" s="188"/>
      <c r="AR312" s="210"/>
      <c r="AS312" s="192"/>
      <c r="AT312" s="188"/>
      <c r="AU312" s="210"/>
    </row>
    <row r="313" spans="1:59" ht="46.5" thickBot="1">
      <c r="B313" s="186">
        <v>301</v>
      </c>
      <c r="C313" s="249"/>
      <c r="D313" s="187"/>
      <c r="E313" s="222"/>
      <c r="F313" s="223"/>
      <c r="G313" s="223"/>
      <c r="H313" s="297"/>
      <c r="I313" s="189"/>
      <c r="J313" s="190"/>
      <c r="K313" s="189"/>
      <c r="L313" s="217" t="str">
        <f t="shared" si="20"/>
        <v/>
      </c>
      <c r="M313" s="218" t="str">
        <f t="shared" si="21"/>
        <v/>
      </c>
      <c r="N313" s="217" t="str">
        <f t="shared" si="22"/>
        <v/>
      </c>
      <c r="O313" s="219">
        <f t="shared" si="23"/>
        <v>0</v>
      </c>
      <c r="P313" s="210"/>
      <c r="Q313" s="386"/>
      <c r="R313" s="191"/>
      <c r="S313" s="208"/>
      <c r="T313" s="387"/>
      <c r="U313" s="191"/>
      <c r="V313" s="210"/>
      <c r="W313" s="189"/>
      <c r="X313" s="210"/>
      <c r="Y313" s="189"/>
      <c r="Z313" s="210"/>
      <c r="AA313" s="386"/>
      <c r="AB313" s="181"/>
      <c r="AC313" s="181"/>
      <c r="AD313" s="181"/>
      <c r="AE313" s="181"/>
      <c r="AF313" s="210"/>
      <c r="AG313" s="193"/>
      <c r="AH313" s="210"/>
      <c r="AI313" s="192"/>
      <c r="AJ313" s="210"/>
      <c r="AK313" s="195"/>
      <c r="AL313" s="210"/>
      <c r="AM313" s="193"/>
      <c r="AN313" s="196"/>
      <c r="AO313" s="210"/>
      <c r="AP313" s="193"/>
      <c r="AQ313" s="196"/>
      <c r="AR313" s="210"/>
      <c r="AS313" s="193"/>
      <c r="AT313" s="196"/>
      <c r="AU313" s="210"/>
    </row>
    <row r="314" spans="1:59">
      <c r="O314" s="124"/>
    </row>
  </sheetData>
  <sheetProtection sheet="1" formatRows="0" selectLockedCells="1"/>
  <dataConsolidate/>
  <mergeCells count="69">
    <mergeCell ref="F7:M7"/>
    <mergeCell ref="N7:Q7"/>
    <mergeCell ref="K9:P10"/>
    <mergeCell ref="I11:I12"/>
    <mergeCell ref="J11:J12"/>
    <mergeCell ref="K11:K12"/>
    <mergeCell ref="L11:N11"/>
    <mergeCell ref="AQ11:AQ12"/>
    <mergeCell ref="Y11:Y12"/>
    <mergeCell ref="Z11:Z12"/>
    <mergeCell ref="AA11:AA12"/>
    <mergeCell ref="AB11:AE11"/>
    <mergeCell ref="AF11:AF12"/>
    <mergeCell ref="AG11:AG12"/>
    <mergeCell ref="AI11:AI12"/>
    <mergeCell ref="AJ11:AJ12"/>
    <mergeCell ref="AM11:AM12"/>
    <mergeCell ref="AN11:AN12"/>
    <mergeCell ref="AO11:AO12"/>
    <mergeCell ref="AL11:AL12"/>
    <mergeCell ref="AK11:AK12"/>
    <mergeCell ref="X11:X12"/>
    <mergeCell ref="O11:O12"/>
    <mergeCell ref="P11:P12"/>
    <mergeCell ref="T11:T12"/>
    <mergeCell ref="U11:U12"/>
    <mergeCell ref="V11:V12"/>
    <mergeCell ref="W11:W12"/>
    <mergeCell ref="AM9:AO10"/>
    <mergeCell ref="AP9:AR10"/>
    <mergeCell ref="AS9:AU10"/>
    <mergeCell ref="AP11:AP12"/>
    <mergeCell ref="Q9:V9"/>
    <mergeCell ref="W9:X9"/>
    <mergeCell ref="Y9:Z10"/>
    <mergeCell ref="AA9:AF10"/>
    <mergeCell ref="AG9:AH10"/>
    <mergeCell ref="AK9:AL10"/>
    <mergeCell ref="Q11:Q12"/>
    <mergeCell ref="R11:R12"/>
    <mergeCell ref="S11:S12"/>
    <mergeCell ref="AR11:AR12"/>
    <mergeCell ref="AS11:AS12"/>
    <mergeCell ref="AH11:AH12"/>
    <mergeCell ref="BD9:BD12"/>
    <mergeCell ref="AT11:AT12"/>
    <mergeCell ref="AU11:AU12"/>
    <mergeCell ref="BE9:BG9"/>
    <mergeCell ref="AX10:AY11"/>
    <mergeCell ref="BE10:BE12"/>
    <mergeCell ref="BF10:BG10"/>
    <mergeCell ref="BG11:BG12"/>
    <mergeCell ref="BF11:BF12"/>
    <mergeCell ref="B7:E7"/>
    <mergeCell ref="B5:G5"/>
    <mergeCell ref="BA8:BB11"/>
    <mergeCell ref="BD8:BG8"/>
    <mergeCell ref="B9:B12"/>
    <mergeCell ref="C9:C12"/>
    <mergeCell ref="D9:D12"/>
    <mergeCell ref="E9:E12"/>
    <mergeCell ref="AI9:AJ10"/>
    <mergeCell ref="Q10:S10"/>
    <mergeCell ref="T10:V10"/>
    <mergeCell ref="W10:X10"/>
    <mergeCell ref="F9:F12"/>
    <mergeCell ref="G9:G12"/>
    <mergeCell ref="H9:H12"/>
    <mergeCell ref="I9:J10"/>
  </mergeCells>
  <phoneticPr fontId="8"/>
  <conditionalFormatting sqref="A1:XFD2 B3:XFD3 A4:XFD1048576">
    <cfRule type="expression" dxfId="50" priority="27">
      <formula>_xlfn.ISFORMULA(A1)=TRUE</formula>
    </cfRule>
  </conditionalFormatting>
  <conditionalFormatting sqref="K13:K313">
    <cfRule type="expression" dxfId="49" priority="11">
      <formula>$I13="中住戸"</formula>
    </cfRule>
  </conditionalFormatting>
  <conditionalFormatting sqref="AB13:AE313">
    <cfRule type="expression" dxfId="48" priority="10">
      <formula>AND(COUNTIF($AA13,"燃料*")=0,$AA13&lt;&gt;"")</formula>
    </cfRule>
  </conditionalFormatting>
  <conditionalFormatting sqref="I13:J313">
    <cfRule type="expression" dxfId="47" priority="5">
      <formula>OR(I13="角住戸",I13="最上階")</formula>
    </cfRule>
  </conditionalFormatting>
  <conditionalFormatting sqref="J13:J313">
    <cfRule type="expression" dxfId="46" priority="4">
      <formula>$J13="最下階"</formula>
    </cfRule>
  </conditionalFormatting>
  <conditionalFormatting sqref="A3">
    <cfRule type="expression" dxfId="45" priority="1">
      <formula>_xlfn.ISFORMULA(A3)=TRUE</formula>
    </cfRule>
  </conditionalFormatting>
  <dataValidations count="14">
    <dataValidation imeMode="off" allowBlank="1" showInputMessage="1" showErrorMessage="1" sqref="C13:G313 AT13:AT313 R13:R1048576 AK13:AK313 AN13:AN313 AQ13:AQ313 U13:U313" xr:uid="{75C885E3-28E8-41A2-910F-0C967C0AC5D0}"/>
    <dataValidation type="whole" imeMode="off" allowBlank="1" showInputMessage="1" showErrorMessage="1" error="数字以外は入力しないでください" sqref="AG1:AG1048576" xr:uid="{2C4E9E78-325D-40A8-A097-B7614E5716D0}">
      <formula1>0</formula1>
      <formula2>1000</formula2>
    </dataValidation>
    <dataValidation type="whole" imeMode="off" allowBlank="1" showInputMessage="1" showErrorMessage="1" error="小数点切り捨ての整数で入力してください" sqref="H13:H1048576" xr:uid="{D52DBDC9-6A6B-4BF4-B59B-B64006DAB9C4}">
      <formula1>0</formula1>
      <formula2>1000</formula2>
    </dataValidation>
    <dataValidation imeMode="hiragana" allowBlank="1" showInputMessage="1" showErrorMessage="1" sqref="AS13:AS313 AP13:AP313 AM13:AM313" xr:uid="{E1CF1F9B-F688-417E-B96B-590694CF7719}"/>
    <dataValidation type="list" allowBlank="1" showInputMessage="1" showErrorMessage="1" sqref="I13:I313" xr:uid="{01157AA9-7F16-4B93-8D2F-313C4BFDB623}">
      <formula1>"中住戸,角住戸"</formula1>
    </dataValidation>
    <dataValidation type="list" allowBlank="1" showInputMessage="1" showErrorMessage="1" sqref="J13:J313" xr:uid="{C2273698-1C57-4029-8FC4-9A4246708BED}">
      <formula1>"最下階,中間階,最上階"</formula1>
    </dataValidation>
    <dataValidation type="list" allowBlank="1" showInputMessage="1" showErrorMessage="1" sqref="K13:K313" xr:uid="{17B1AD1C-26EE-43D1-B6DE-6FA6C0A791AD}">
      <formula1>"該当"</formula1>
    </dataValidation>
    <dataValidation type="list" imeMode="off" allowBlank="1" showInputMessage="1" showErrorMessage="1" sqref="P13:P313 S13:S313 V13:V313 X13:X313 Z13:Z313 AF13:AF313 AH13:AH313 AJ13:AJ313 AL13:AL313 AO13:AO313 AR13:AR313 AU13:AU313" xr:uid="{D210D262-A49F-4CAA-894B-EC7BB2F9F9C6}">
      <formula1>"1,2,3,4,-"</formula1>
    </dataValidation>
    <dataValidation type="list" allowBlank="1" showInputMessage="1" showErrorMessage="1" sqref="Y13:Y313" xr:uid="{C5511184-34E1-4E2D-A683-898E47CA6817}">
      <formula1>"ダクト式第三種比消費電力０.４Ｗ/(㎡/h)以下,その他"</formula1>
    </dataValidation>
    <dataValidation type="list" allowBlank="1" showInputMessage="1" showErrorMessage="1" sqref="AB13:AE313" xr:uid="{8941EDBC-5D18-47B9-B36B-0FA6EAB92069}">
      <formula1>"●"</formula1>
    </dataValidation>
    <dataValidation type="list" allowBlank="1" showInputMessage="1" showErrorMessage="1" sqref="AI13:AI313" xr:uid="{D6A6BAF3-A98E-40C0-AB20-C96D845CFEC4}">
      <formula1>"有り,有り（ガス計測含む）,無し"</formula1>
    </dataValidation>
    <dataValidation type="list" allowBlank="1" showInputMessage="1" showErrorMessage="1" sqref="AA13:AA313" xr:uid="{9C6B1C06-DEB8-4E86-926A-E99F1FCC4A1E}">
      <formula1>"電気ヒートポンプ給湯機（エコキュート等）,潜熱回収型ガス給湯機（エコジョーズ等）,ハイブリッド給湯機,燃料電池（PEFC_700W以上）,燃料電池（SOFC_700W以上）,燃料電池（SOFC_400W以上）"</formula1>
    </dataValidation>
    <dataValidation type="list" allowBlank="1" showInputMessage="1" showErrorMessage="1" sqref="Q13:Q313 T13:T313" xr:uid="{B92AFB92-F600-4C78-B145-5BDBB1CA42C8}">
      <formula1>"2.2ｋＷ,2.5ｋＷ,2.8ｋＷ,3.6ｋＷ,4.0ｋＷ,5.6ｋＷ,6.3ｋＷ,7.1ｋＷ以上,設置なし"</formula1>
    </dataValidation>
    <dataValidation type="list" allowBlank="1" showInputMessage="1" showErrorMessage="1" sqref="W13:W313" xr:uid="{647A3477-341E-4AD9-9D2D-846FE546461B}">
      <formula1>"床暖房,エアコン付温水床暖房 5.6ｋＷ以上,エアコン付温水床暖房 5.6ｋＷ未満,設置なし"</formula1>
    </dataValidation>
  </dataValidations>
  <printOptions horizontalCentered="1"/>
  <pageMargins left="0.51181102362204722" right="0.11811023622047245" top="0.35433070866141736" bottom="0.35433070866141736" header="0.31496062992125984" footer="0.11811023622047245"/>
  <pageSetup paperSize="8" scale="48" fitToHeight="0" orientation="landscape" r:id="rId1"/>
  <headerFooter>
    <oddFooter>&amp;R&amp;K00-049R3高層ZEH-M_ver.1</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E9630-E0B0-4F5E-B9EC-8A86680BDA83}">
  <sheetPr codeName="Sheet16">
    <pageSetUpPr fitToPage="1"/>
  </sheetPr>
  <dimension ref="A1:M37"/>
  <sheetViews>
    <sheetView showGridLines="0" view="pageBreakPreview" zoomScale="80" zoomScaleNormal="70" zoomScaleSheetLayoutView="80" workbookViewId="0"/>
  </sheetViews>
  <sheetFormatPr defaultRowHeight="28.5"/>
  <cols>
    <col min="1" max="1" width="2.625" style="65" customWidth="1"/>
    <col min="2" max="2" width="25" style="63" bestFit="1" customWidth="1"/>
    <col min="3" max="6" width="26.625" style="63" customWidth="1"/>
    <col min="7" max="7" width="1.625" style="63" customWidth="1"/>
    <col min="8" max="8" width="61.5" style="63" customWidth="1"/>
    <col min="9" max="9" width="23.25" style="63" customWidth="1"/>
    <col min="10" max="10" width="9" style="63" customWidth="1"/>
    <col min="11" max="16384" width="9" style="63"/>
  </cols>
  <sheetData>
    <row r="1" spans="1:13" ht="17.25">
      <c r="A1" s="470" t="s">
        <v>918</v>
      </c>
      <c r="B1" s="470"/>
      <c r="C1" s="470"/>
      <c r="D1" s="470"/>
      <c r="E1" s="470"/>
      <c r="F1" s="470"/>
    </row>
    <row r="2" spans="1:13" ht="17.25">
      <c r="A2" s="470"/>
      <c r="B2" s="1331"/>
      <c r="C2" s="1331"/>
      <c r="D2" s="1331"/>
      <c r="E2" s="1331"/>
      <c r="F2" s="1331"/>
    </row>
    <row r="3" spans="1:13" ht="21">
      <c r="A3" s="66"/>
      <c r="B3" s="1329" t="s">
        <v>574</v>
      </c>
      <c r="C3" s="1329"/>
      <c r="D3" s="1329"/>
      <c r="F3" s="328"/>
      <c r="H3" s="470" t="s">
        <v>939</v>
      </c>
    </row>
    <row r="4" spans="1:13" s="67" customFormat="1" ht="14.25" thickBot="1">
      <c r="B4" s="1330"/>
      <c r="C4" s="1330"/>
      <c r="D4" s="1330"/>
    </row>
    <row r="5" spans="1:13" ht="50.1" customHeight="1" thickBot="1">
      <c r="B5" s="460" t="s">
        <v>265</v>
      </c>
      <c r="C5" s="1332" t="str">
        <f>'2.全体概要'!C7</f>
        <v>(例)　○○○○マンション</v>
      </c>
      <c r="D5" s="1333"/>
      <c r="E5" s="1333"/>
      <c r="F5" s="252" t="s">
        <v>426</v>
      </c>
      <c r="H5" s="680" t="s">
        <v>937</v>
      </c>
      <c r="I5" s="679">
        <f>ROUNDUP(108.15*'2.全体概要'!T42,0)</f>
        <v>0</v>
      </c>
    </row>
    <row r="6" spans="1:13" s="67" customFormat="1" ht="17.25">
      <c r="H6" s="685" t="s">
        <v>942</v>
      </c>
    </row>
    <row r="7" spans="1:13">
      <c r="B7" s="63" t="s">
        <v>299</v>
      </c>
      <c r="F7" s="68" t="s">
        <v>205</v>
      </c>
      <c r="H7" s="686" t="s">
        <v>943</v>
      </c>
    </row>
    <row r="8" spans="1:13" ht="21">
      <c r="A8" s="66"/>
      <c r="B8" s="72" t="s">
        <v>424</v>
      </c>
      <c r="C8" s="71" t="s">
        <v>300</v>
      </c>
      <c r="D8" s="70" t="s">
        <v>269</v>
      </c>
      <c r="E8" s="70" t="s">
        <v>301</v>
      </c>
      <c r="F8" s="70" t="s">
        <v>423</v>
      </c>
    </row>
    <row r="9" spans="1:13">
      <c r="B9" s="70" t="s">
        <v>302</v>
      </c>
      <c r="C9" s="239">
        <f>SUM(D9:E9)</f>
        <v>0</v>
      </c>
      <c r="D9" s="239">
        <f>SUM(D16,D22,D28,D34)</f>
        <v>0</v>
      </c>
      <c r="E9" s="239">
        <f>SUM(E16,E22,E28,E34)</f>
        <v>0</v>
      </c>
      <c r="F9" s="682"/>
    </row>
    <row r="10" spans="1:13" ht="29.25" thickBot="1">
      <c r="B10" s="74" t="s">
        <v>303</v>
      </c>
      <c r="C10" s="240">
        <f>SUM(D10:E10)</f>
        <v>0</v>
      </c>
      <c r="D10" s="240">
        <f>SUM(D17,D23,D29,D35)</f>
        <v>0</v>
      </c>
      <c r="E10" s="240">
        <f>SUM(E17,E23,E29,E35)</f>
        <v>0</v>
      </c>
      <c r="F10" s="683"/>
    </row>
    <row r="11" spans="1:13" ht="29.25" thickTop="1">
      <c r="B11" s="73" t="s">
        <v>304</v>
      </c>
      <c r="C11" s="241">
        <f>SUM(C9:C10)</f>
        <v>0</v>
      </c>
      <c r="D11" s="382">
        <f>SUM(D9:D10)</f>
        <v>0</v>
      </c>
      <c r="E11" s="241">
        <f>SUM(E9:E10)</f>
        <v>0</v>
      </c>
      <c r="F11" s="241">
        <f>F19+F25+F31+F37</f>
        <v>0</v>
      </c>
      <c r="H11" s="470" t="s">
        <v>936</v>
      </c>
    </row>
    <row r="12" spans="1:13" s="69" customFormat="1" ht="28.5" customHeight="1">
      <c r="D12" s="383"/>
      <c r="E12" s="384"/>
      <c r="F12" s="385"/>
      <c r="H12" s="678" t="s">
        <v>935</v>
      </c>
    </row>
    <row r="13" spans="1:13">
      <c r="B13" s="63" t="s">
        <v>919</v>
      </c>
      <c r="H13" s="681"/>
    </row>
    <row r="14" spans="1:13">
      <c r="B14" s="75" t="s">
        <v>422</v>
      </c>
      <c r="C14" s="238" t="str">
        <f>"9-"&amp;ASC(B14)&amp;".補助対象経費総括表（"&amp;ASC(B14)&amp;"年目）"</f>
        <v>9-1.補助対象経費総括表（1年目）</v>
      </c>
    </row>
    <row r="15" spans="1:13" ht="21">
      <c r="A15" s="66"/>
      <c r="B15" s="70" t="s">
        <v>305</v>
      </c>
      <c r="C15" s="71" t="s">
        <v>300</v>
      </c>
      <c r="D15" s="70" t="s">
        <v>269</v>
      </c>
      <c r="E15" s="70" t="s">
        <v>301</v>
      </c>
      <c r="F15" s="70" t="s">
        <v>423</v>
      </c>
    </row>
    <row r="16" spans="1:13">
      <c r="B16" s="70" t="s">
        <v>302</v>
      </c>
      <c r="C16" s="253">
        <f>SUM(D16:E16)</f>
        <v>0</v>
      </c>
      <c r="D16" s="253">
        <f>'9-1.補助対象経費総括表（1年目）'!M13</f>
        <v>0</v>
      </c>
      <c r="E16" s="253">
        <f>'10-3.設計費費用明細書'!J32</f>
        <v>0</v>
      </c>
      <c r="F16" s="253">
        <f>ROUNDDOWN(D16*1/2,0)</f>
        <v>0</v>
      </c>
      <c r="K16" s="128"/>
      <c r="L16" s="128"/>
      <c r="M16" s="128"/>
    </row>
    <row r="17" spans="1:13" ht="29.25" thickBot="1">
      <c r="B17" s="74" t="s">
        <v>303</v>
      </c>
      <c r="C17" s="254">
        <f>SUM(D17:E17)</f>
        <v>0</v>
      </c>
      <c r="D17" s="254">
        <f>'9-1.補助対象経費総括表（1年目）'!M49</f>
        <v>0</v>
      </c>
      <c r="E17" s="254">
        <f>'10-1.費用明細書（専有部）'!K51+'10-2.費用明細書（共用部）'!K71</f>
        <v>0</v>
      </c>
      <c r="F17" s="254">
        <f>ROUNDDOWN(D17*1/2,0)</f>
        <v>0</v>
      </c>
      <c r="K17" s="128"/>
      <c r="L17" s="128"/>
      <c r="M17" s="128"/>
    </row>
    <row r="18" spans="1:13" ht="29.25" thickTop="1">
      <c r="B18" s="73" t="s">
        <v>304</v>
      </c>
      <c r="C18" s="255">
        <f>SUM(C16:C17)</f>
        <v>0</v>
      </c>
      <c r="D18" s="255">
        <f>SUM(D16:D17)</f>
        <v>0</v>
      </c>
      <c r="E18" s="255">
        <f>SUM(E16:E17)</f>
        <v>0</v>
      </c>
      <c r="F18" s="255">
        <f>SUM(F16:F17)</f>
        <v>0</v>
      </c>
      <c r="K18" s="128"/>
      <c r="L18" s="128"/>
      <c r="M18" s="128"/>
    </row>
    <row r="19" spans="1:13" s="69" customFormat="1" ht="46.5" customHeight="1">
      <c r="D19" s="1327" t="s">
        <v>821</v>
      </c>
      <c r="E19" s="1328"/>
      <c r="F19" s="242">
        <f>IF(ROUNDDOWN(F18,-3)&gt;300000000,300000000,ROUNDDOWN(F18,-3))</f>
        <v>0</v>
      </c>
      <c r="H19" s="470" t="s">
        <v>920</v>
      </c>
    </row>
    <row r="20" spans="1:13">
      <c r="B20" s="75" t="s">
        <v>427</v>
      </c>
      <c r="C20" s="238" t="str">
        <f>"9-"&amp;ASC(B20)&amp;".補助対象経費総括表（"&amp;ASC(B20)&amp;"年目）"</f>
        <v>9-2.補助対象経費総括表（2年目）</v>
      </c>
      <c r="K20" s="128"/>
      <c r="L20" s="128"/>
      <c r="M20" s="128"/>
    </row>
    <row r="21" spans="1:13" ht="21">
      <c r="A21" s="66"/>
      <c r="B21" s="70" t="s">
        <v>305</v>
      </c>
      <c r="C21" s="71" t="s">
        <v>300</v>
      </c>
      <c r="D21" s="70" t="s">
        <v>269</v>
      </c>
      <c r="E21" s="70" t="s">
        <v>301</v>
      </c>
      <c r="F21" s="70" t="s">
        <v>423</v>
      </c>
    </row>
    <row r="22" spans="1:13">
      <c r="B22" s="70" t="s">
        <v>302</v>
      </c>
      <c r="C22" s="597">
        <f>SUM(D22:E22)</f>
        <v>0</v>
      </c>
      <c r="D22" s="597">
        <v>0</v>
      </c>
      <c r="E22" s="597">
        <v>0</v>
      </c>
      <c r="F22" s="597">
        <f>ROUNDDOWN(D22*1/2,0)</f>
        <v>0</v>
      </c>
    </row>
    <row r="23" spans="1:13" ht="29.25" thickBot="1">
      <c r="B23" s="74" t="s">
        <v>303</v>
      </c>
      <c r="C23" s="254">
        <f>SUM(D23:E23)</f>
        <v>0</v>
      </c>
      <c r="D23" s="254">
        <f>'9-2.補助対象経費総括表（2年目）'!M49</f>
        <v>0</v>
      </c>
      <c r="E23" s="254">
        <f>'10-1.費用明細書（専有部）'!W51+'10-2.費用明細書（共用部）'!W71</f>
        <v>0</v>
      </c>
      <c r="F23" s="254">
        <f>ROUNDDOWN(D23*1/2,0)</f>
        <v>0</v>
      </c>
    </row>
    <row r="24" spans="1:13" ht="29.25" thickTop="1">
      <c r="B24" s="73" t="s">
        <v>304</v>
      </c>
      <c r="C24" s="255">
        <f>SUM(C22:C23)</f>
        <v>0</v>
      </c>
      <c r="D24" s="255">
        <f>SUM(D22:D23)</f>
        <v>0</v>
      </c>
      <c r="E24" s="255">
        <f>SUM(E22:E23)</f>
        <v>0</v>
      </c>
      <c r="F24" s="255">
        <f>SUM(F22:F23)</f>
        <v>0</v>
      </c>
    </row>
    <row r="25" spans="1:13" s="69" customFormat="1" ht="46.5" customHeight="1">
      <c r="D25" s="1327" t="s">
        <v>822</v>
      </c>
      <c r="E25" s="1328"/>
      <c r="F25" s="242">
        <f>IF(ROUNDDOWN(F24,-3)&gt;300000000,300000000,ROUNDDOWN(F24,-3))</f>
        <v>0</v>
      </c>
      <c r="H25" s="470" t="s">
        <v>920</v>
      </c>
    </row>
    <row r="26" spans="1:13">
      <c r="B26" s="75" t="s">
        <v>428</v>
      </c>
      <c r="C26" s="238" t="str">
        <f>"9-"&amp;ASC(B26)&amp;".補助対象経費総括表（"&amp;ASC(B26)&amp;"年目）"</f>
        <v>9-3.補助対象経費総括表（3年目）</v>
      </c>
    </row>
    <row r="27" spans="1:13" ht="21">
      <c r="A27" s="66"/>
      <c r="B27" s="70" t="s">
        <v>305</v>
      </c>
      <c r="C27" s="71" t="s">
        <v>300</v>
      </c>
      <c r="D27" s="70" t="s">
        <v>269</v>
      </c>
      <c r="E27" s="70" t="s">
        <v>301</v>
      </c>
      <c r="F27" s="70" t="s">
        <v>423</v>
      </c>
    </row>
    <row r="28" spans="1:13">
      <c r="B28" s="70" t="s">
        <v>302</v>
      </c>
      <c r="C28" s="597">
        <f>SUM(D28:E28)</f>
        <v>0</v>
      </c>
      <c r="D28" s="597">
        <v>0</v>
      </c>
      <c r="E28" s="597">
        <v>0</v>
      </c>
      <c r="F28" s="597">
        <f>ROUNDDOWN(D28*1/2,0)</f>
        <v>0</v>
      </c>
    </row>
    <row r="29" spans="1:13" ht="29.25" thickBot="1">
      <c r="B29" s="74" t="s">
        <v>303</v>
      </c>
      <c r="C29" s="254">
        <f>SUM(D29:E29)</f>
        <v>0</v>
      </c>
      <c r="D29" s="254">
        <f>'9-3.補助対象経費総括表（3年目）'!M49</f>
        <v>0</v>
      </c>
      <c r="E29" s="254">
        <f>'10-1.費用明細書（専有部）'!AI51+'10-2.費用明細書（共用部）'!AI71</f>
        <v>0</v>
      </c>
      <c r="F29" s="254">
        <f>ROUNDDOWN(D29*1/2,0)</f>
        <v>0</v>
      </c>
    </row>
    <row r="30" spans="1:13" ht="29.25" thickTop="1">
      <c r="B30" s="73" t="s">
        <v>304</v>
      </c>
      <c r="C30" s="255">
        <f>SUM(C28:C29)</f>
        <v>0</v>
      </c>
      <c r="D30" s="255">
        <f>SUM(D28:D29)</f>
        <v>0</v>
      </c>
      <c r="E30" s="255">
        <f>SUM(E28:E29)</f>
        <v>0</v>
      </c>
      <c r="F30" s="255">
        <f>SUM(F28:F29)</f>
        <v>0</v>
      </c>
    </row>
    <row r="31" spans="1:13" s="69" customFormat="1" ht="46.5" customHeight="1">
      <c r="D31" s="1327" t="s">
        <v>821</v>
      </c>
      <c r="E31" s="1328"/>
      <c r="F31" s="242">
        <f>IF(ROUNDDOWN(F30,-3)&gt;300000000,300000000,ROUNDDOWN(F30,-3))</f>
        <v>0</v>
      </c>
      <c r="H31" s="470" t="s">
        <v>920</v>
      </c>
    </row>
    <row r="32" spans="1:13">
      <c r="B32" s="75" t="s">
        <v>429</v>
      </c>
      <c r="C32" s="238" t="str">
        <f>"9-"&amp;ASC(B32)&amp;".補助対象経費総括表（"&amp;ASC(B32)&amp;"年目）"</f>
        <v>9-4.補助対象経費総括表（4年目）</v>
      </c>
    </row>
    <row r="33" spans="1:8" ht="21">
      <c r="A33" s="66"/>
      <c r="B33" s="70" t="s">
        <v>305</v>
      </c>
      <c r="C33" s="71" t="s">
        <v>300</v>
      </c>
      <c r="D33" s="70" t="s">
        <v>269</v>
      </c>
      <c r="E33" s="70" t="s">
        <v>301</v>
      </c>
      <c r="F33" s="70" t="s">
        <v>423</v>
      </c>
    </row>
    <row r="34" spans="1:8">
      <c r="B34" s="70" t="s">
        <v>302</v>
      </c>
      <c r="C34" s="597">
        <f>SUM(D34:E34)</f>
        <v>0</v>
      </c>
      <c r="D34" s="597">
        <v>0</v>
      </c>
      <c r="E34" s="597">
        <v>0</v>
      </c>
      <c r="F34" s="597">
        <f>ROUNDDOWN(D34*1/2,0)</f>
        <v>0</v>
      </c>
    </row>
    <row r="35" spans="1:8" ht="29.25" thickBot="1">
      <c r="B35" s="74" t="s">
        <v>303</v>
      </c>
      <c r="C35" s="254">
        <f>SUM(D35:E35)</f>
        <v>0</v>
      </c>
      <c r="D35" s="254">
        <f>'9-4.補助対象経費総括表（4年目）'!M49</f>
        <v>0</v>
      </c>
      <c r="E35" s="254">
        <f>'10-1.費用明細書（専有部）'!AU51+'10-2.費用明細書（共用部）'!AU71</f>
        <v>0</v>
      </c>
      <c r="F35" s="254">
        <f>ROUNDDOWN(D35*1/2,0)</f>
        <v>0</v>
      </c>
    </row>
    <row r="36" spans="1:8" ht="29.25" thickTop="1">
      <c r="B36" s="73" t="s">
        <v>304</v>
      </c>
      <c r="C36" s="255">
        <f>SUM(C34:C35)</f>
        <v>0</v>
      </c>
      <c r="D36" s="255">
        <f>SUM(D34:D35)</f>
        <v>0</v>
      </c>
      <c r="E36" s="255">
        <f>SUM(E34:E35)</f>
        <v>0</v>
      </c>
      <c r="F36" s="255">
        <f>SUM(F34:F35)</f>
        <v>0</v>
      </c>
    </row>
    <row r="37" spans="1:8" s="69" customFormat="1" ht="46.5" customHeight="1">
      <c r="D37" s="1327" t="s">
        <v>821</v>
      </c>
      <c r="E37" s="1328"/>
      <c r="F37" s="242">
        <f>IF(ROUNDDOWN(F36,-3)&gt;300000000,300000000,ROUNDDOWN(F36,-3))</f>
        <v>0</v>
      </c>
      <c r="H37" s="470" t="s">
        <v>920</v>
      </c>
    </row>
  </sheetData>
  <sheetProtection sheet="1" selectLockedCells="1"/>
  <mergeCells count="8">
    <mergeCell ref="D37:E37"/>
    <mergeCell ref="B3:D3"/>
    <mergeCell ref="B4:D4"/>
    <mergeCell ref="B2:F2"/>
    <mergeCell ref="C5:E5"/>
    <mergeCell ref="D19:E19"/>
    <mergeCell ref="D25:E25"/>
    <mergeCell ref="D31:E31"/>
  </mergeCells>
  <phoneticPr fontId="7"/>
  <conditionalFormatting sqref="B5 B8:B11 B15:B18 B21:B24 B27:B30 B33:B36">
    <cfRule type="notContainsBlanks" dxfId="44" priority="18">
      <formula>LEN(TRIM(B5))&gt;0</formula>
    </cfRule>
  </conditionalFormatting>
  <conditionalFormatting sqref="F9:F10">
    <cfRule type="expression" dxfId="43" priority="6">
      <formula>_xlfn.ISFORMULA(F9)=TRUE</formula>
    </cfRule>
  </conditionalFormatting>
  <conditionalFormatting sqref="H6:H7">
    <cfRule type="expression" dxfId="42" priority="131">
      <formula>$F$11&gt;#REF!</formula>
    </cfRule>
    <cfRule type="expression" dxfId="41" priority="1">
      <formula>$F$11&gt;$I$5</formula>
    </cfRule>
  </conditionalFormatting>
  <printOptions horizontalCentered="1"/>
  <pageMargins left="0.51181102362204722" right="0.11811023622047245" top="0.35433070866141736" bottom="0.35433070866141736" header="0.31496062992125984" footer="0.11811023622047245"/>
  <pageSetup paperSize="9" scale="68" fitToHeight="0" orientation="portrait" r:id="rId1"/>
  <headerFooter>
    <oddFooter>&amp;R&amp;K00-049R3高層ZEH-M_ver.1</oddFooter>
  </headerFooter>
  <ignoredErrors>
    <ignoredError sqref="B14:B32" numberStoredAsText="1"/>
  </ignoredErrors>
  <extLst>
    <ext xmlns:x14="http://schemas.microsoft.com/office/spreadsheetml/2009/9/main" uri="{78C0D931-6437-407d-A8EE-F0AAD7539E65}">
      <x14:conditionalFormattings>
        <x14:conditionalFormatting xmlns:xm="http://schemas.microsoft.com/office/excel/2006/main">
          <x14:cfRule type="expression" priority="14" id="{A3576F02-6C48-42E1-B887-4A614911C5AD}">
            <xm:f>入力シート!$F$13="3年度事業（1年目）"</xm:f>
            <x14:dxf>
              <fill>
                <patternFill>
                  <bgColor rgb="FF808080"/>
                </patternFill>
              </fill>
            </x14:dxf>
          </x14:cfRule>
          <xm:sqref>B33:F37</xm:sqref>
        </x14:conditionalFormatting>
        <x14:conditionalFormatting xmlns:xm="http://schemas.microsoft.com/office/excel/2006/main">
          <x14:cfRule type="expression" priority="13" id="{64B79AB9-298A-4DD0-AE98-5093C09563CF}">
            <xm:f>入力シート!$F$13="2年度事業（1年目）"</xm:f>
            <x14:dxf>
              <fill>
                <patternFill>
                  <bgColor rgb="FF808080"/>
                </patternFill>
              </fill>
            </x14:dxf>
          </x14:cfRule>
          <xm:sqref>B27:F31 B33:F37</xm:sqref>
        </x14:conditionalFormatting>
        <x14:conditionalFormatting xmlns:xm="http://schemas.microsoft.com/office/excel/2006/main">
          <x14:cfRule type="expression" priority="12" id="{A117A61F-D6DF-4F94-8B4E-EB962A80C9D4}">
            <xm:f>入力シート!$F$13="単年度事業"</xm:f>
            <x14:dxf>
              <fill>
                <patternFill>
                  <bgColor rgb="FF808080"/>
                </patternFill>
              </fill>
            </x14:dxf>
          </x14:cfRule>
          <xm:sqref>B21:F25 B27:F31 B33:F37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1BA2-F850-40F5-9ECA-815BCC4230BF}">
  <sheetPr codeName="Sheet12">
    <pageSetUpPr fitToPage="1"/>
  </sheetPr>
  <dimension ref="A1:S50"/>
  <sheetViews>
    <sheetView showGridLines="0" view="pageBreakPreview" zoomScale="80" zoomScaleNormal="60" zoomScaleSheetLayoutView="80" workbookViewId="0">
      <selection activeCell="K9" sqref="K9"/>
    </sheetView>
  </sheetViews>
  <sheetFormatPr defaultRowHeight="21"/>
  <cols>
    <col min="1" max="1" width="2.625" style="35" customWidth="1"/>
    <col min="2" max="4" width="4.625" style="36" customWidth="1"/>
    <col min="5" max="6" width="8.625" style="36" customWidth="1"/>
    <col min="7" max="7" width="15.625" style="36" customWidth="1"/>
    <col min="8" max="8" width="10.625" style="481" customWidth="1"/>
    <col min="9" max="9" width="15.625" style="454" customWidth="1"/>
    <col min="10" max="10" width="4.625" style="481" customWidth="1"/>
    <col min="11" max="11" width="10.625" style="36" customWidth="1"/>
    <col min="12" max="12" width="4.625" style="481" customWidth="1"/>
    <col min="13" max="13" width="15.625" style="454" customWidth="1"/>
    <col min="14" max="14" width="4.625" style="481" customWidth="1"/>
    <col min="15" max="15" width="48.625" style="489" customWidth="1"/>
    <col min="16" max="16" width="9.25" style="615" bestFit="1" customWidth="1"/>
    <col min="17" max="16384" width="9" style="36"/>
  </cols>
  <sheetData>
    <row r="1" spans="1:19" s="615" customFormat="1" ht="21" customHeight="1">
      <c r="A1" s="648" t="s">
        <v>263</v>
      </c>
      <c r="B1" s="648"/>
      <c r="C1" s="648"/>
      <c r="D1" s="648"/>
      <c r="E1" s="648"/>
      <c r="F1" s="648"/>
      <c r="G1" s="648"/>
      <c r="H1" s="648"/>
      <c r="I1" s="648"/>
      <c r="J1" s="648"/>
      <c r="K1" s="648"/>
      <c r="L1" s="648"/>
      <c r="M1" s="648"/>
      <c r="N1" s="648"/>
      <c r="O1" s="648"/>
    </row>
    <row r="2" spans="1:19">
      <c r="B2" s="1418" t="s">
        <v>550</v>
      </c>
      <c r="C2" s="1418"/>
      <c r="D2" s="1418"/>
      <c r="E2" s="1418"/>
      <c r="F2" s="1418"/>
      <c r="G2" s="1418"/>
      <c r="O2" s="482"/>
    </row>
    <row r="3" spans="1:19" s="483" customFormat="1" ht="13.5">
      <c r="H3" s="484"/>
      <c r="I3" s="485"/>
      <c r="J3" s="484"/>
      <c r="L3" s="484"/>
      <c r="M3" s="485"/>
      <c r="N3" s="484"/>
      <c r="O3" s="486"/>
      <c r="P3" s="647"/>
    </row>
    <row r="4" spans="1:19" ht="30.75">
      <c r="A4" s="488"/>
      <c r="B4" s="1398" t="s">
        <v>264</v>
      </c>
      <c r="C4" s="1399"/>
      <c r="D4" s="1399"/>
      <c r="E4" s="1399"/>
      <c r="F4" s="1400"/>
      <c r="G4" s="1392" t="s">
        <v>430</v>
      </c>
      <c r="H4" s="1393"/>
    </row>
    <row r="5" spans="1:19" s="483" customFormat="1" ht="8.1" customHeight="1">
      <c r="B5" s="490"/>
      <c r="C5" s="490"/>
      <c r="D5" s="490"/>
      <c r="E5" s="490"/>
      <c r="H5" s="484"/>
      <c r="I5" s="485"/>
      <c r="J5" s="484"/>
      <c r="L5" s="484"/>
      <c r="M5" s="485"/>
      <c r="N5" s="484"/>
      <c r="O5" s="486"/>
      <c r="P5" s="647"/>
    </row>
    <row r="6" spans="1:19" ht="45" customHeight="1">
      <c r="A6" s="488"/>
      <c r="B6" s="1398" t="s">
        <v>265</v>
      </c>
      <c r="C6" s="1399"/>
      <c r="D6" s="1399"/>
      <c r="E6" s="1399"/>
      <c r="F6" s="1400"/>
      <c r="G6" s="1401" t="str">
        <f>'2.全体概要'!C7</f>
        <v>(例)　○○○○マンション</v>
      </c>
      <c r="H6" s="1402"/>
      <c r="I6" s="1402"/>
      <c r="J6" s="1402"/>
      <c r="K6" s="1402"/>
      <c r="L6" s="1402"/>
      <c r="M6" s="1402"/>
      <c r="N6" s="1402"/>
      <c r="O6" s="491" t="s">
        <v>266</v>
      </c>
      <c r="P6" s="648"/>
      <c r="Q6" s="466"/>
      <c r="R6" s="466"/>
      <c r="S6" s="466"/>
    </row>
    <row r="7" spans="1:19" s="483" customFormat="1" ht="13.5">
      <c r="H7" s="484"/>
      <c r="I7" s="485"/>
      <c r="J7" s="484"/>
      <c r="L7" s="484"/>
      <c r="M7" s="485"/>
      <c r="N7" s="484"/>
      <c r="O7" s="486"/>
      <c r="P7" s="647"/>
    </row>
    <row r="8" spans="1:19" ht="21" customHeight="1">
      <c r="B8" s="1377" t="s">
        <v>302</v>
      </c>
      <c r="C8" s="1378"/>
      <c r="D8" s="1398" t="s">
        <v>267</v>
      </c>
      <c r="E8" s="1399"/>
      <c r="F8" s="1399"/>
      <c r="G8" s="1399"/>
      <c r="H8" s="1399"/>
      <c r="I8" s="1399"/>
      <c r="J8" s="1400"/>
      <c r="K8" s="1398" t="s">
        <v>268</v>
      </c>
      <c r="L8" s="1400"/>
      <c r="M8" s="1399" t="s">
        <v>269</v>
      </c>
      <c r="N8" s="1399"/>
      <c r="O8" s="492" t="s">
        <v>270</v>
      </c>
    </row>
    <row r="9" spans="1:19" ht="28.5" customHeight="1">
      <c r="A9" s="493"/>
      <c r="B9" s="1379"/>
      <c r="C9" s="1380"/>
      <c r="D9" s="1403" t="s">
        <v>604</v>
      </c>
      <c r="E9" s="1404"/>
      <c r="F9" s="1404"/>
      <c r="G9" s="1404"/>
      <c r="H9" s="1404"/>
      <c r="I9" s="1404"/>
      <c r="J9" s="494" t="s">
        <v>415</v>
      </c>
      <c r="K9" s="684">
        <f>'2.全体概要'!I15</f>
        <v>0</v>
      </c>
      <c r="L9" s="496" t="s">
        <v>419</v>
      </c>
      <c r="M9" s="497">
        <f>IF(K9=0,0,200000+(2000*K9))</f>
        <v>0</v>
      </c>
      <c r="N9" s="496" t="s">
        <v>196</v>
      </c>
      <c r="O9" s="498" t="s">
        <v>421</v>
      </c>
      <c r="P9" s="615" t="s">
        <v>710</v>
      </c>
    </row>
    <row r="10" spans="1:19" ht="28.5" customHeight="1">
      <c r="A10" s="493"/>
      <c r="B10" s="1379"/>
      <c r="C10" s="1380"/>
      <c r="D10" s="1405" t="s">
        <v>410</v>
      </c>
      <c r="E10" s="1406"/>
      <c r="F10" s="1407"/>
      <c r="G10" s="1341" t="s">
        <v>271</v>
      </c>
      <c r="H10" s="1341"/>
      <c r="I10" s="1341"/>
      <c r="J10" s="499" t="s">
        <v>416</v>
      </c>
      <c r="K10" s="1396"/>
      <c r="L10" s="1397"/>
      <c r="M10" s="500">
        <f>'10-3.設計費費用明細書'!H32</f>
        <v>0</v>
      </c>
      <c r="N10" s="501" t="s">
        <v>196</v>
      </c>
      <c r="O10" s="502" t="s">
        <v>587</v>
      </c>
      <c r="P10" s="615" t="s">
        <v>711</v>
      </c>
    </row>
    <row r="11" spans="1:19" ht="28.5">
      <c r="A11" s="493"/>
      <c r="B11" s="1379"/>
      <c r="C11" s="1380"/>
      <c r="D11" s="1408"/>
      <c r="E11" s="1409"/>
      <c r="F11" s="1410"/>
      <c r="G11" s="1416" t="s">
        <v>272</v>
      </c>
      <c r="H11" s="1417"/>
      <c r="I11" s="1417"/>
      <c r="J11" s="503" t="s">
        <v>417</v>
      </c>
      <c r="K11" s="504">
        <f>K9</f>
        <v>0</v>
      </c>
      <c r="L11" s="505" t="s">
        <v>419</v>
      </c>
      <c r="M11" s="506">
        <f>IF(K11=0,0,200000+(7000*K11))</f>
        <v>0</v>
      </c>
      <c r="N11" s="505" t="s">
        <v>196</v>
      </c>
      <c r="O11" s="507" t="s">
        <v>273</v>
      </c>
    </row>
    <row r="12" spans="1:19" ht="29.25" thickBot="1">
      <c r="A12" s="493"/>
      <c r="B12" s="1379"/>
      <c r="C12" s="1380"/>
      <c r="D12" s="1411"/>
      <c r="E12" s="1412"/>
      <c r="F12" s="1413"/>
      <c r="G12" s="1414" t="s">
        <v>553</v>
      </c>
      <c r="H12" s="1415"/>
      <c r="I12" s="1415"/>
      <c r="J12" s="508" t="s">
        <v>418</v>
      </c>
      <c r="K12" s="1394"/>
      <c r="L12" s="1395"/>
      <c r="M12" s="509">
        <f>MIN(M10,M11)</f>
        <v>0</v>
      </c>
      <c r="N12" s="510" t="s">
        <v>196</v>
      </c>
      <c r="O12" s="511"/>
    </row>
    <row r="13" spans="1:19" ht="29.25" thickTop="1">
      <c r="A13" s="493"/>
      <c r="B13" s="1381"/>
      <c r="C13" s="1382"/>
      <c r="D13" s="1344" t="s">
        <v>420</v>
      </c>
      <c r="E13" s="1345"/>
      <c r="F13" s="1345"/>
      <c r="G13" s="1345"/>
      <c r="H13" s="1345"/>
      <c r="I13" s="1345"/>
      <c r="J13" s="1345"/>
      <c r="K13" s="1345"/>
      <c r="L13" s="512" t="s">
        <v>522</v>
      </c>
      <c r="M13" s="513">
        <f>M9+M12</f>
        <v>0</v>
      </c>
      <c r="N13" s="514" t="s">
        <v>196</v>
      </c>
      <c r="O13" s="515" t="s">
        <v>523</v>
      </c>
    </row>
    <row r="14" spans="1:19" ht="108" customHeight="1" thickBot="1">
      <c r="A14" s="493"/>
      <c r="B14" s="516" t="s">
        <v>545</v>
      </c>
      <c r="C14" s="1346" t="s">
        <v>274</v>
      </c>
      <c r="D14" s="1432" t="s">
        <v>275</v>
      </c>
      <c r="E14" s="1433"/>
      <c r="F14" s="1433"/>
      <c r="G14" s="1433"/>
      <c r="H14" s="517" t="s">
        <v>521</v>
      </c>
      <c r="I14" s="1383"/>
      <c r="J14" s="1384"/>
      <c r="K14" s="1383"/>
      <c r="L14" s="1384"/>
      <c r="M14" s="518">
        <f>SUMIF('7.住戸情報入力'!P:P,G4,'7.住戸情報入力'!O:O)</f>
        <v>0</v>
      </c>
      <c r="N14" s="519" t="s">
        <v>196</v>
      </c>
      <c r="O14" s="520" t="s">
        <v>636</v>
      </c>
    </row>
    <row r="15" spans="1:19" ht="28.5" customHeight="1" thickTop="1">
      <c r="A15" s="493"/>
      <c r="B15" s="1360" t="s">
        <v>276</v>
      </c>
      <c r="C15" s="1346"/>
      <c r="D15" s="1385" t="s">
        <v>277</v>
      </c>
      <c r="E15" s="1386" t="s">
        <v>881</v>
      </c>
      <c r="F15" s="1387"/>
      <c r="G15" s="1387"/>
      <c r="H15" s="1387"/>
      <c r="I15" s="521">
        <v>150000</v>
      </c>
      <c r="J15" s="522" t="s">
        <v>196</v>
      </c>
      <c r="K15" s="523">
        <f>SUMIFS('7.住戸情報入力'!R:R,'7.住戸情報入力'!Q:Q,E15,'7.住戸情報入力'!S:S,$G$4)+SUMIFS('7.住戸情報入力'!U:U,'7.住戸情報入力'!T:T,E15,'7.住戸情報入力'!V:V,$G$4)</f>
        <v>0</v>
      </c>
      <c r="L15" s="522" t="s">
        <v>278</v>
      </c>
      <c r="M15" s="524">
        <f t="shared" ref="M15:M22" si="0">I15*K15</f>
        <v>0</v>
      </c>
      <c r="N15" s="522" t="s">
        <v>196</v>
      </c>
      <c r="O15" s="1370" t="s">
        <v>637</v>
      </c>
    </row>
    <row r="16" spans="1:19" ht="28.5">
      <c r="A16" s="493"/>
      <c r="B16" s="1360"/>
      <c r="C16" s="1346"/>
      <c r="D16" s="1346"/>
      <c r="E16" s="1342" t="s">
        <v>882</v>
      </c>
      <c r="F16" s="1343"/>
      <c r="G16" s="1343"/>
      <c r="H16" s="1343"/>
      <c r="I16" s="525">
        <v>160000</v>
      </c>
      <c r="J16" s="505" t="s">
        <v>196</v>
      </c>
      <c r="K16" s="504">
        <f>SUMIFS('7.住戸情報入力'!R:R,'7.住戸情報入力'!Q:Q,E16,'7.住戸情報入力'!S:S,$G$4)+SUMIFS('7.住戸情報入力'!U:U,'7.住戸情報入力'!T:T,E16,'7.住戸情報入力'!V:V,$G$4)</f>
        <v>0</v>
      </c>
      <c r="L16" s="505" t="s">
        <v>278</v>
      </c>
      <c r="M16" s="506">
        <f t="shared" si="0"/>
        <v>0</v>
      </c>
      <c r="N16" s="505" t="s">
        <v>196</v>
      </c>
      <c r="O16" s="1371"/>
    </row>
    <row r="17" spans="1:15" ht="28.5">
      <c r="A17" s="493"/>
      <c r="B17" s="1360"/>
      <c r="C17" s="1346"/>
      <c r="D17" s="1346"/>
      <c r="E17" s="1342" t="s">
        <v>883</v>
      </c>
      <c r="F17" s="1343"/>
      <c r="G17" s="1343"/>
      <c r="H17" s="1343"/>
      <c r="I17" s="525">
        <v>170000</v>
      </c>
      <c r="J17" s="505" t="s">
        <v>196</v>
      </c>
      <c r="K17" s="504">
        <f>SUMIFS('7.住戸情報入力'!R:R,'7.住戸情報入力'!Q:Q,E17,'7.住戸情報入力'!S:S,$G$4)+SUMIFS('7.住戸情報入力'!U:U,'7.住戸情報入力'!T:T,E17,'7.住戸情報入力'!V:V,$G$4)</f>
        <v>0</v>
      </c>
      <c r="L17" s="505" t="s">
        <v>278</v>
      </c>
      <c r="M17" s="506">
        <f t="shared" si="0"/>
        <v>0</v>
      </c>
      <c r="N17" s="505" t="s">
        <v>196</v>
      </c>
      <c r="O17" s="1371"/>
    </row>
    <row r="18" spans="1:15" ht="28.5">
      <c r="A18" s="493"/>
      <c r="B18" s="1360"/>
      <c r="C18" s="1346"/>
      <c r="D18" s="1346"/>
      <c r="E18" s="1342" t="s">
        <v>884</v>
      </c>
      <c r="F18" s="1343"/>
      <c r="G18" s="1343"/>
      <c r="H18" s="1343"/>
      <c r="I18" s="525">
        <v>180000</v>
      </c>
      <c r="J18" s="505" t="s">
        <v>196</v>
      </c>
      <c r="K18" s="504">
        <f>SUMIFS('7.住戸情報入力'!R:R,'7.住戸情報入力'!Q:Q,E18,'7.住戸情報入力'!S:S,$G$4)+SUMIFS('7.住戸情報入力'!U:U,'7.住戸情報入力'!T:T,E18,'7.住戸情報入力'!V:V,$G$4)</f>
        <v>0</v>
      </c>
      <c r="L18" s="505" t="s">
        <v>278</v>
      </c>
      <c r="M18" s="506">
        <f t="shared" si="0"/>
        <v>0</v>
      </c>
      <c r="N18" s="505" t="s">
        <v>196</v>
      </c>
      <c r="O18" s="1371"/>
    </row>
    <row r="19" spans="1:15" ht="28.5">
      <c r="A19" s="493"/>
      <c r="B19" s="1360"/>
      <c r="C19" s="1346"/>
      <c r="D19" s="1346"/>
      <c r="E19" s="1342" t="s">
        <v>885</v>
      </c>
      <c r="F19" s="1343"/>
      <c r="G19" s="1343"/>
      <c r="H19" s="1343"/>
      <c r="I19" s="525">
        <v>190000</v>
      </c>
      <c r="J19" s="505" t="s">
        <v>196</v>
      </c>
      <c r="K19" s="504">
        <f>SUMIFS('7.住戸情報入力'!R:R,'7.住戸情報入力'!Q:Q,E19,'7.住戸情報入力'!S:S,$G$4)+SUMIFS('7.住戸情報入力'!U:U,'7.住戸情報入力'!T:T,E19,'7.住戸情報入力'!V:V,$G$4)</f>
        <v>0</v>
      </c>
      <c r="L19" s="505" t="s">
        <v>278</v>
      </c>
      <c r="M19" s="506">
        <f t="shared" si="0"/>
        <v>0</v>
      </c>
      <c r="N19" s="505" t="s">
        <v>196</v>
      </c>
      <c r="O19" s="1371"/>
    </row>
    <row r="20" spans="1:15" ht="28.5">
      <c r="A20" s="493"/>
      <c r="B20" s="1360"/>
      <c r="C20" s="1346"/>
      <c r="D20" s="1346"/>
      <c r="E20" s="1342" t="s">
        <v>886</v>
      </c>
      <c r="F20" s="1343"/>
      <c r="G20" s="1343"/>
      <c r="H20" s="1343"/>
      <c r="I20" s="525">
        <v>200000</v>
      </c>
      <c r="J20" s="505" t="s">
        <v>196</v>
      </c>
      <c r="K20" s="504">
        <f>SUMIFS('7.住戸情報入力'!R:R,'7.住戸情報入力'!Q:Q,E20,'7.住戸情報入力'!S:S,$G$4)+SUMIFS('7.住戸情報入力'!U:U,'7.住戸情報入力'!T:T,E20,'7.住戸情報入力'!V:V,$G$4)</f>
        <v>0</v>
      </c>
      <c r="L20" s="505" t="s">
        <v>278</v>
      </c>
      <c r="M20" s="506">
        <f t="shared" si="0"/>
        <v>0</v>
      </c>
      <c r="N20" s="505" t="s">
        <v>196</v>
      </c>
      <c r="O20" s="1371"/>
    </row>
    <row r="21" spans="1:15" ht="28.5">
      <c r="A21" s="493"/>
      <c r="B21" s="1360"/>
      <c r="C21" s="1346"/>
      <c r="D21" s="1346"/>
      <c r="E21" s="1342" t="s">
        <v>887</v>
      </c>
      <c r="F21" s="1343"/>
      <c r="G21" s="1343"/>
      <c r="H21" s="1343"/>
      <c r="I21" s="525">
        <v>220000</v>
      </c>
      <c r="J21" s="505" t="s">
        <v>196</v>
      </c>
      <c r="K21" s="504">
        <f>SUMIFS('7.住戸情報入力'!R:R,'7.住戸情報入力'!Q:Q,E21,'7.住戸情報入力'!S:S,$G$4)+SUMIFS('7.住戸情報入力'!U:U,'7.住戸情報入力'!T:T,E21,'7.住戸情報入力'!V:V,$G$4)</f>
        <v>0</v>
      </c>
      <c r="L21" s="505" t="s">
        <v>278</v>
      </c>
      <c r="M21" s="506">
        <f t="shared" si="0"/>
        <v>0</v>
      </c>
      <c r="N21" s="505" t="s">
        <v>196</v>
      </c>
      <c r="O21" s="1371"/>
    </row>
    <row r="22" spans="1:15" ht="29.25" thickBot="1">
      <c r="A22" s="493"/>
      <c r="B22" s="1360"/>
      <c r="C22" s="1346"/>
      <c r="D22" s="1347"/>
      <c r="E22" s="1388" t="s">
        <v>888</v>
      </c>
      <c r="F22" s="1389"/>
      <c r="G22" s="1389"/>
      <c r="H22" s="1389"/>
      <c r="I22" s="526">
        <v>240000</v>
      </c>
      <c r="J22" s="527" t="s">
        <v>196</v>
      </c>
      <c r="K22" s="528">
        <f>SUMIFS('7.住戸情報入力'!R:R,'7.住戸情報入力'!Q:Q,E22,'7.住戸情報入力'!S:S,$G$4)+SUMIFS('7.住戸情報入力'!U:U,'7.住戸情報入力'!T:T,E22,'7.住戸情報入力'!V:V,$G$4)</f>
        <v>0</v>
      </c>
      <c r="L22" s="527" t="s">
        <v>278</v>
      </c>
      <c r="M22" s="529">
        <f t="shared" si="0"/>
        <v>0</v>
      </c>
      <c r="N22" s="527" t="s">
        <v>196</v>
      </c>
      <c r="O22" s="1372"/>
    </row>
    <row r="23" spans="1:15" ht="29.25" thickTop="1">
      <c r="A23" s="493"/>
      <c r="B23" s="1360"/>
      <c r="C23" s="1346"/>
      <c r="D23" s="1344" t="s">
        <v>525</v>
      </c>
      <c r="E23" s="1345"/>
      <c r="F23" s="1345"/>
      <c r="G23" s="1345"/>
      <c r="H23" s="1345"/>
      <c r="I23" s="1345"/>
      <c r="J23" s="1345"/>
      <c r="K23" s="1345"/>
      <c r="L23" s="512" t="s">
        <v>477</v>
      </c>
      <c r="M23" s="513">
        <f>SUM(M15:M22)</f>
        <v>0</v>
      </c>
      <c r="N23" s="514" t="s">
        <v>196</v>
      </c>
      <c r="O23" s="530"/>
    </row>
    <row r="24" spans="1:15" ht="28.5" customHeight="1">
      <c r="A24" s="493"/>
      <c r="B24" s="1360"/>
      <c r="C24" s="1346"/>
      <c r="D24" s="1346" t="s">
        <v>279</v>
      </c>
      <c r="E24" s="1339" t="s">
        <v>280</v>
      </c>
      <c r="F24" s="1339"/>
      <c r="G24" s="1339"/>
      <c r="H24" s="1339"/>
      <c r="I24" s="531">
        <v>100000</v>
      </c>
      <c r="J24" s="496" t="s">
        <v>196</v>
      </c>
      <c r="K24" s="495">
        <f>COUNTIFS('7.住戸情報入力'!W:W,"床暖房",'7.住戸情報入力'!X:X,$G$4)</f>
        <v>0</v>
      </c>
      <c r="L24" s="496" t="s">
        <v>278</v>
      </c>
      <c r="M24" s="497">
        <f>I24*K24</f>
        <v>0</v>
      </c>
      <c r="N24" s="496" t="s">
        <v>196</v>
      </c>
      <c r="O24" s="1373" t="s">
        <v>638</v>
      </c>
    </row>
    <row r="25" spans="1:15" ht="28.5">
      <c r="A25" s="493"/>
      <c r="B25" s="1360"/>
      <c r="C25" s="1346"/>
      <c r="D25" s="1346"/>
      <c r="E25" s="1348" t="s">
        <v>281</v>
      </c>
      <c r="F25" s="1349"/>
      <c r="G25" s="1341" t="s">
        <v>889</v>
      </c>
      <c r="H25" s="1341"/>
      <c r="I25" s="532">
        <v>530000</v>
      </c>
      <c r="J25" s="533" t="s">
        <v>196</v>
      </c>
      <c r="K25" s="534">
        <f>COUNTIFS('7.住戸情報入力'!W:W,"エアコン*"&amp;G25,'7.住戸情報入力'!X:X,$G$4)</f>
        <v>0</v>
      </c>
      <c r="L25" s="533" t="s">
        <v>278</v>
      </c>
      <c r="M25" s="535">
        <f>I25*K25</f>
        <v>0</v>
      </c>
      <c r="N25" s="533" t="s">
        <v>196</v>
      </c>
      <c r="O25" s="1371"/>
    </row>
    <row r="26" spans="1:15" ht="28.5">
      <c r="A26" s="493"/>
      <c r="B26" s="1360"/>
      <c r="C26" s="1346"/>
      <c r="D26" s="1347"/>
      <c r="E26" s="1350"/>
      <c r="F26" s="1351"/>
      <c r="G26" s="1389" t="s">
        <v>890</v>
      </c>
      <c r="H26" s="1389"/>
      <c r="I26" s="526">
        <v>460000</v>
      </c>
      <c r="J26" s="527" t="s">
        <v>196</v>
      </c>
      <c r="K26" s="528">
        <f>COUNTIFS('7.住戸情報入力'!W:W,"エアコン*"&amp;G26,'7.住戸情報入力'!X:X,$G$4)</f>
        <v>0</v>
      </c>
      <c r="L26" s="527" t="s">
        <v>278</v>
      </c>
      <c r="M26" s="529">
        <f>I26*K26</f>
        <v>0</v>
      </c>
      <c r="N26" s="527" t="s">
        <v>196</v>
      </c>
      <c r="O26" s="1372"/>
    </row>
    <row r="27" spans="1:15" ht="29.25" thickTop="1">
      <c r="A27" s="493"/>
      <c r="B27" s="1360"/>
      <c r="C27" s="1346"/>
      <c r="D27" s="1344" t="s">
        <v>525</v>
      </c>
      <c r="E27" s="1345"/>
      <c r="F27" s="1345"/>
      <c r="G27" s="1345"/>
      <c r="H27" s="1345"/>
      <c r="I27" s="1345"/>
      <c r="J27" s="1345"/>
      <c r="K27" s="1345"/>
      <c r="L27" s="512" t="s">
        <v>478</v>
      </c>
      <c r="M27" s="513">
        <f>SUM(M24:M26)</f>
        <v>0</v>
      </c>
      <c r="N27" s="514" t="s">
        <v>196</v>
      </c>
      <c r="O27" s="536"/>
    </row>
    <row r="28" spans="1:15" ht="28.5">
      <c r="A28" s="493"/>
      <c r="B28" s="1360"/>
      <c r="C28" s="1346"/>
      <c r="D28" s="1346" t="s">
        <v>282</v>
      </c>
      <c r="E28" s="1390" t="s">
        <v>552</v>
      </c>
      <c r="F28" s="1391"/>
      <c r="G28" s="1391"/>
      <c r="H28" s="1391"/>
      <c r="I28" s="532">
        <v>300000</v>
      </c>
      <c r="J28" s="533" t="s">
        <v>196</v>
      </c>
      <c r="K28" s="534">
        <f>COUNTIFS('7.住戸情報入力'!AA:AA,E28,'7.住戸情報入力'!AF:AF,$G$4)</f>
        <v>0</v>
      </c>
      <c r="L28" s="533" t="s">
        <v>278</v>
      </c>
      <c r="M28" s="535">
        <f t="shared" ref="M28:M37" si="1">I28*K28</f>
        <v>0</v>
      </c>
      <c r="N28" s="533" t="s">
        <v>196</v>
      </c>
      <c r="O28" s="1357" t="s">
        <v>638</v>
      </c>
    </row>
    <row r="29" spans="1:15" ht="28.5">
      <c r="A29" s="493"/>
      <c r="B29" s="1360"/>
      <c r="C29" s="1346"/>
      <c r="D29" s="1346"/>
      <c r="E29" s="1352" t="s">
        <v>551</v>
      </c>
      <c r="F29" s="1353"/>
      <c r="G29" s="1353"/>
      <c r="H29" s="1353"/>
      <c r="I29" s="525">
        <v>160000</v>
      </c>
      <c r="J29" s="505" t="s">
        <v>196</v>
      </c>
      <c r="K29" s="504">
        <f>COUNTIFS('7.住戸情報入力'!AA:AA,E29,'7.住戸情報入力'!AF:AF,$G$4)</f>
        <v>0</v>
      </c>
      <c r="L29" s="505" t="s">
        <v>278</v>
      </c>
      <c r="M29" s="506">
        <f t="shared" si="1"/>
        <v>0</v>
      </c>
      <c r="N29" s="505" t="s">
        <v>196</v>
      </c>
      <c r="O29" s="1358"/>
    </row>
    <row r="30" spans="1:15" ht="28.5">
      <c r="A30" s="493"/>
      <c r="B30" s="1360"/>
      <c r="C30" s="1346"/>
      <c r="D30" s="1346"/>
      <c r="E30" s="1352" t="s">
        <v>283</v>
      </c>
      <c r="F30" s="1353"/>
      <c r="G30" s="1353"/>
      <c r="H30" s="1353"/>
      <c r="I30" s="525">
        <v>400000</v>
      </c>
      <c r="J30" s="505" t="s">
        <v>196</v>
      </c>
      <c r="K30" s="504">
        <f>COUNTIFS('7.住戸情報入力'!AA:AA,E30,'7.住戸情報入力'!AF:AF,$G$4)</f>
        <v>0</v>
      </c>
      <c r="L30" s="505" t="s">
        <v>278</v>
      </c>
      <c r="M30" s="506">
        <f t="shared" si="1"/>
        <v>0</v>
      </c>
      <c r="N30" s="505" t="s">
        <v>196</v>
      </c>
      <c r="O30" s="1358"/>
    </row>
    <row r="31" spans="1:15" ht="28.5">
      <c r="A31" s="493"/>
      <c r="B31" s="1360"/>
      <c r="C31" s="1346"/>
      <c r="D31" s="1346"/>
      <c r="E31" s="1352" t="s">
        <v>431</v>
      </c>
      <c r="F31" s="1353"/>
      <c r="G31" s="1353"/>
      <c r="H31" s="1353"/>
      <c r="I31" s="525">
        <v>1000000</v>
      </c>
      <c r="J31" s="505" t="s">
        <v>196</v>
      </c>
      <c r="K31" s="504">
        <f>COUNTIFS('7.住戸情報入力'!AA:AA,E31,'7.住戸情報入力'!AF:AF,$G$4)</f>
        <v>0</v>
      </c>
      <c r="L31" s="505" t="s">
        <v>278</v>
      </c>
      <c r="M31" s="506">
        <f t="shared" si="1"/>
        <v>0</v>
      </c>
      <c r="N31" s="505" t="s">
        <v>196</v>
      </c>
      <c r="O31" s="1358"/>
    </row>
    <row r="32" spans="1:15" ht="28.5">
      <c r="A32" s="493"/>
      <c r="B32" s="1360"/>
      <c r="C32" s="1346"/>
      <c r="D32" s="1346"/>
      <c r="E32" s="1352" t="s">
        <v>583</v>
      </c>
      <c r="F32" s="1353"/>
      <c r="G32" s="1353"/>
      <c r="H32" s="1353"/>
      <c r="I32" s="525">
        <v>1230000</v>
      </c>
      <c r="J32" s="505" t="s">
        <v>196</v>
      </c>
      <c r="K32" s="504">
        <f>COUNTIFS('7.住戸情報入力'!AA:AA,E32,'7.住戸情報入力'!AF:AF,$G$4)</f>
        <v>0</v>
      </c>
      <c r="L32" s="505" t="s">
        <v>278</v>
      </c>
      <c r="M32" s="506">
        <f t="shared" si="1"/>
        <v>0</v>
      </c>
      <c r="N32" s="505" t="s">
        <v>196</v>
      </c>
      <c r="O32" s="1358"/>
    </row>
    <row r="33" spans="1:15" ht="28.5">
      <c r="A33" s="493"/>
      <c r="B33" s="1360"/>
      <c r="C33" s="1346"/>
      <c r="D33" s="1346"/>
      <c r="E33" s="1354" t="s">
        <v>432</v>
      </c>
      <c r="F33" s="1355"/>
      <c r="G33" s="1355"/>
      <c r="H33" s="1355"/>
      <c r="I33" s="537">
        <v>990000</v>
      </c>
      <c r="J33" s="538" t="s">
        <v>196</v>
      </c>
      <c r="K33" s="539">
        <f>COUNTIFS('7.住戸情報入力'!AA:AA,E33,'7.住戸情報入力'!AF:AF,$G$4)</f>
        <v>0</v>
      </c>
      <c r="L33" s="538" t="s">
        <v>278</v>
      </c>
      <c r="M33" s="540">
        <f t="shared" si="1"/>
        <v>0</v>
      </c>
      <c r="N33" s="538" t="s">
        <v>196</v>
      </c>
      <c r="O33" s="1358"/>
    </row>
    <row r="34" spans="1:15" ht="30.75">
      <c r="A34" s="488"/>
      <c r="B34" s="1360"/>
      <c r="C34" s="1346"/>
      <c r="D34" s="1346"/>
      <c r="E34" s="1369" t="s">
        <v>411</v>
      </c>
      <c r="F34" s="1367" t="s">
        <v>284</v>
      </c>
      <c r="G34" s="1368"/>
      <c r="H34" s="1368"/>
      <c r="I34" s="532">
        <v>250000</v>
      </c>
      <c r="J34" s="533" t="s">
        <v>196</v>
      </c>
      <c r="K34" s="534">
        <f>COUNTIFS('7.住戸情報入力'!AB:AB,"●",'7.住戸情報入力'!AF:AF,$G$4)</f>
        <v>0</v>
      </c>
      <c r="L34" s="533" t="s">
        <v>278</v>
      </c>
      <c r="M34" s="535">
        <f t="shared" si="1"/>
        <v>0</v>
      </c>
      <c r="N34" s="533" t="s">
        <v>196</v>
      </c>
      <c r="O34" s="1358"/>
    </row>
    <row r="35" spans="1:15" ht="30.75">
      <c r="A35" s="488"/>
      <c r="B35" s="1360"/>
      <c r="C35" s="1346"/>
      <c r="D35" s="1346"/>
      <c r="E35" s="1346"/>
      <c r="F35" s="1365" t="s">
        <v>285</v>
      </c>
      <c r="G35" s="1366"/>
      <c r="H35" s="1366"/>
      <c r="I35" s="525">
        <v>100000</v>
      </c>
      <c r="J35" s="505" t="s">
        <v>196</v>
      </c>
      <c r="K35" s="504">
        <f>COUNTIFS('7.住戸情報入力'!AC:AC,"●",'7.住戸情報入力'!AF:AF,$G$4)</f>
        <v>0</v>
      </c>
      <c r="L35" s="505" t="s">
        <v>278</v>
      </c>
      <c r="M35" s="506">
        <f t="shared" si="1"/>
        <v>0</v>
      </c>
      <c r="N35" s="505" t="s">
        <v>196</v>
      </c>
      <c r="O35" s="1358"/>
    </row>
    <row r="36" spans="1:15" ht="30.75">
      <c r="A36" s="488"/>
      <c r="B36" s="1360"/>
      <c r="C36" s="1346"/>
      <c r="D36" s="1346"/>
      <c r="E36" s="1346"/>
      <c r="F36" s="1363" t="s">
        <v>286</v>
      </c>
      <c r="G36" s="1364"/>
      <c r="H36" s="1364"/>
      <c r="I36" s="525">
        <v>120000</v>
      </c>
      <c r="J36" s="505" t="s">
        <v>196</v>
      </c>
      <c r="K36" s="504">
        <f>COUNTIFS('7.住戸情報入力'!AD:AD,"●",'7.住戸情報入力'!AF:AF,$G$4)</f>
        <v>0</v>
      </c>
      <c r="L36" s="505" t="s">
        <v>278</v>
      </c>
      <c r="M36" s="506">
        <f t="shared" si="1"/>
        <v>0</v>
      </c>
      <c r="N36" s="505" t="s">
        <v>196</v>
      </c>
      <c r="O36" s="1358"/>
    </row>
    <row r="37" spans="1:15" ht="31.5" thickBot="1">
      <c r="A37" s="488"/>
      <c r="B37" s="1360"/>
      <c r="C37" s="1346"/>
      <c r="D37" s="1347"/>
      <c r="E37" s="1347"/>
      <c r="F37" s="1361" t="s">
        <v>287</v>
      </c>
      <c r="G37" s="1362"/>
      <c r="H37" s="1362"/>
      <c r="I37" s="526">
        <v>60000</v>
      </c>
      <c r="J37" s="527" t="s">
        <v>196</v>
      </c>
      <c r="K37" s="528">
        <f>COUNTIFS('7.住戸情報入力'!AE:AE,"●",'7.住戸情報入力'!AF:AF,$G$4)</f>
        <v>0</v>
      </c>
      <c r="L37" s="527" t="s">
        <v>278</v>
      </c>
      <c r="M37" s="529">
        <f t="shared" si="1"/>
        <v>0</v>
      </c>
      <c r="N37" s="527" t="s">
        <v>196</v>
      </c>
      <c r="O37" s="1374"/>
    </row>
    <row r="38" spans="1:15" ht="29.25" thickTop="1">
      <c r="A38" s="493"/>
      <c r="B38" s="1360"/>
      <c r="C38" s="1346"/>
      <c r="D38" s="1344" t="s">
        <v>525</v>
      </c>
      <c r="E38" s="1345"/>
      <c r="F38" s="1345"/>
      <c r="G38" s="1345"/>
      <c r="H38" s="1345"/>
      <c r="I38" s="1345"/>
      <c r="J38" s="1345"/>
      <c r="K38" s="1345"/>
      <c r="L38" s="512" t="s">
        <v>479</v>
      </c>
      <c r="M38" s="513">
        <f>SUM(M28:M37)</f>
        <v>0</v>
      </c>
      <c r="N38" s="514" t="s">
        <v>196</v>
      </c>
      <c r="O38" s="536"/>
    </row>
    <row r="39" spans="1:15" ht="28.5">
      <c r="A39" s="493"/>
      <c r="B39" s="1360"/>
      <c r="C39" s="1346"/>
      <c r="D39" s="1338" t="s">
        <v>288</v>
      </c>
      <c r="E39" s="1339"/>
      <c r="F39" s="1339"/>
      <c r="G39" s="1339"/>
      <c r="H39" s="494"/>
      <c r="I39" s="531">
        <v>80000</v>
      </c>
      <c r="J39" s="496" t="s">
        <v>196</v>
      </c>
      <c r="K39" s="495">
        <f>COUNTIFS('7.住戸情報入力'!Y:Y,"ダクト*",'7.住戸情報入力'!Z:Z,$G$4)</f>
        <v>0</v>
      </c>
      <c r="L39" s="496" t="s">
        <v>278</v>
      </c>
      <c r="M39" s="497">
        <f>I39*K39</f>
        <v>0</v>
      </c>
      <c r="N39" s="496" t="s">
        <v>196</v>
      </c>
      <c r="O39" s="1357" t="s">
        <v>638</v>
      </c>
    </row>
    <row r="40" spans="1:15" ht="28.5">
      <c r="A40" s="493"/>
      <c r="B40" s="1360"/>
      <c r="C40" s="1346"/>
      <c r="D40" s="1338" t="s">
        <v>412</v>
      </c>
      <c r="E40" s="1339"/>
      <c r="F40" s="1339"/>
      <c r="G40" s="1339"/>
      <c r="H40" s="494"/>
      <c r="I40" s="531">
        <v>6000</v>
      </c>
      <c r="J40" s="496" t="s">
        <v>196</v>
      </c>
      <c r="K40" s="495">
        <f>SUMIF('7.住戸情報入力'!AH:AH,$G$4,'7.住戸情報入力'!AG:AG)</f>
        <v>0</v>
      </c>
      <c r="L40" s="496" t="s">
        <v>278</v>
      </c>
      <c r="M40" s="497">
        <f>I40*K40</f>
        <v>0</v>
      </c>
      <c r="N40" s="496" t="s">
        <v>196</v>
      </c>
      <c r="O40" s="1358"/>
    </row>
    <row r="41" spans="1:15" ht="28.5">
      <c r="A41" s="493"/>
      <c r="B41" s="1360"/>
      <c r="C41" s="1346"/>
      <c r="D41" s="1338" t="s">
        <v>457</v>
      </c>
      <c r="E41" s="1339"/>
      <c r="F41" s="1339"/>
      <c r="G41" s="1339"/>
      <c r="H41" s="494"/>
      <c r="I41" s="1375"/>
      <c r="J41" s="1376"/>
      <c r="K41" s="1375"/>
      <c r="L41" s="1376"/>
      <c r="M41" s="497">
        <f>SUMIF('7.住戸情報入力'!$AL:$AL,$G$4,'7.住戸情報入力'!AK:AK)</f>
        <v>0</v>
      </c>
      <c r="N41" s="496" t="s">
        <v>196</v>
      </c>
      <c r="O41" s="1358"/>
    </row>
    <row r="42" spans="1:15" ht="28.5">
      <c r="A42" s="493"/>
      <c r="B42" s="1360"/>
      <c r="C42" s="1346"/>
      <c r="D42" s="1340" t="s">
        <v>289</v>
      </c>
      <c r="E42" s="1341"/>
      <c r="F42" s="1341"/>
      <c r="G42" s="1341"/>
      <c r="H42" s="499"/>
      <c r="I42" s="532">
        <v>100000</v>
      </c>
      <c r="J42" s="533" t="s">
        <v>196</v>
      </c>
      <c r="K42" s="541">
        <f>COUNTIFS('7.住戸情報入力'!AI:AI,"有り",'7.住戸情報入力'!AJ:AJ,$G$4)</f>
        <v>0</v>
      </c>
      <c r="L42" s="533" t="s">
        <v>278</v>
      </c>
      <c r="M42" s="535">
        <f>I42*K42</f>
        <v>0</v>
      </c>
      <c r="N42" s="533" t="s">
        <v>196</v>
      </c>
      <c r="O42" s="1358"/>
    </row>
    <row r="43" spans="1:15" ht="28.5">
      <c r="A43" s="493"/>
      <c r="B43" s="1360"/>
      <c r="C43" s="1346"/>
      <c r="D43" s="1354" t="s">
        <v>414</v>
      </c>
      <c r="E43" s="1355"/>
      <c r="F43" s="1355"/>
      <c r="G43" s="1355"/>
      <c r="H43" s="1356"/>
      <c r="I43" s="542">
        <v>115000</v>
      </c>
      <c r="J43" s="514" t="s">
        <v>196</v>
      </c>
      <c r="K43" s="543">
        <f>COUNTIFS('7.住戸情報入力'!AI:AI,"有り（*",'7.住戸情報入力'!AJ:AJ,$G$4)</f>
        <v>0</v>
      </c>
      <c r="L43" s="514" t="s">
        <v>278</v>
      </c>
      <c r="M43" s="513">
        <f>I43*K43</f>
        <v>0</v>
      </c>
      <c r="N43" s="514" t="s">
        <v>196</v>
      </c>
      <c r="O43" s="1359"/>
    </row>
    <row r="44" spans="1:15" ht="28.5">
      <c r="A44" s="493"/>
      <c r="B44" s="1360"/>
      <c r="C44" s="1346"/>
      <c r="D44" s="1338" t="s">
        <v>413</v>
      </c>
      <c r="E44" s="1339"/>
      <c r="F44" s="1339"/>
      <c r="G44" s="1339"/>
      <c r="H44" s="494"/>
      <c r="I44" s="1427"/>
      <c r="J44" s="1428"/>
      <c r="K44" s="1428"/>
      <c r="L44" s="1429"/>
      <c r="M44" s="544">
        <f>'10-1.費用明細書（専有部）'!I51</f>
        <v>0</v>
      </c>
      <c r="N44" s="496" t="s">
        <v>196</v>
      </c>
      <c r="O44" s="545"/>
    </row>
    <row r="45" spans="1:15" ht="29.25" thickBot="1">
      <c r="A45" s="493"/>
      <c r="B45" s="1360"/>
      <c r="C45" s="1347"/>
      <c r="D45" s="1419" t="s">
        <v>525</v>
      </c>
      <c r="E45" s="1420"/>
      <c r="F45" s="1420"/>
      <c r="G45" s="1420"/>
      <c r="H45" s="1420"/>
      <c r="I45" s="1420"/>
      <c r="J45" s="1420"/>
      <c r="K45" s="1420"/>
      <c r="L45" s="546" t="s">
        <v>480</v>
      </c>
      <c r="M45" s="518">
        <f>SUM(M39:M44)</f>
        <v>0</v>
      </c>
      <c r="N45" s="519" t="s">
        <v>196</v>
      </c>
      <c r="O45" s="547"/>
    </row>
    <row r="46" spans="1:15" ht="29.25" thickTop="1">
      <c r="A46" s="493"/>
      <c r="B46" s="1360"/>
      <c r="C46" s="1430" t="s">
        <v>546</v>
      </c>
      <c r="D46" s="1431"/>
      <c r="E46" s="1431"/>
      <c r="F46" s="1431"/>
      <c r="G46" s="1431"/>
      <c r="H46" s="1431"/>
      <c r="I46" s="1431"/>
      <c r="J46" s="1431"/>
      <c r="K46" s="1431"/>
      <c r="L46" s="512" t="s">
        <v>481</v>
      </c>
      <c r="M46" s="513">
        <f>SUM(M14,M23,M27,M38,M45)</f>
        <v>0</v>
      </c>
      <c r="N46" s="514" t="s">
        <v>196</v>
      </c>
      <c r="O46" s="548" t="s">
        <v>921</v>
      </c>
    </row>
    <row r="47" spans="1:15" ht="29.25" thickBot="1">
      <c r="A47" s="493"/>
      <c r="B47" s="1336" t="s">
        <v>459</v>
      </c>
      <c r="C47" s="1421" t="s">
        <v>923</v>
      </c>
      <c r="D47" s="1423" t="s">
        <v>458</v>
      </c>
      <c r="E47" s="1423"/>
      <c r="F47" s="1423"/>
      <c r="G47" s="1423"/>
      <c r="H47" s="1423"/>
      <c r="I47" s="1424"/>
      <c r="J47" s="1425"/>
      <c r="K47" s="1425"/>
      <c r="L47" s="1426"/>
      <c r="M47" s="549">
        <f>'10-2.費用明細書（共用部）'!I71</f>
        <v>0</v>
      </c>
      <c r="N47" s="519" t="s">
        <v>196</v>
      </c>
      <c r="O47" s="550"/>
    </row>
    <row r="48" spans="1:15" ht="30" thickTop="1" thickBot="1">
      <c r="A48" s="493"/>
      <c r="B48" s="1337"/>
      <c r="C48" s="1422"/>
      <c r="D48" s="1419" t="s">
        <v>525</v>
      </c>
      <c r="E48" s="1420"/>
      <c r="F48" s="1420"/>
      <c r="G48" s="1420"/>
      <c r="H48" s="1420"/>
      <c r="I48" s="1420"/>
      <c r="J48" s="1420"/>
      <c r="K48" s="1420"/>
      <c r="L48" s="551" t="s">
        <v>524</v>
      </c>
      <c r="M48" s="509">
        <f>SUM(M47:M47)</f>
        <v>0</v>
      </c>
      <c r="N48" s="510" t="s">
        <v>196</v>
      </c>
      <c r="O48" s="552"/>
    </row>
    <row r="49" spans="1:15" ht="29.25" customHeight="1" thickTop="1">
      <c r="A49" s="553"/>
      <c r="B49" s="1334" t="s">
        <v>648</v>
      </c>
      <c r="C49" s="1335"/>
      <c r="D49" s="1335"/>
      <c r="E49" s="1335"/>
      <c r="F49" s="1335"/>
      <c r="G49" s="1335"/>
      <c r="H49" s="1335"/>
      <c r="I49" s="1335"/>
      <c r="J49" s="1335"/>
      <c r="K49" s="1335"/>
      <c r="L49" s="554" t="s">
        <v>554</v>
      </c>
      <c r="M49" s="555">
        <f>M46+M48</f>
        <v>0</v>
      </c>
      <c r="N49" s="556" t="s">
        <v>196</v>
      </c>
      <c r="O49" s="557" t="s">
        <v>922</v>
      </c>
    </row>
    <row r="50" spans="1:15" ht="28.5">
      <c r="A50" s="493"/>
    </row>
  </sheetData>
  <sheetProtection sheet="1" selectLockedCells="1"/>
  <mergeCells count="72">
    <mergeCell ref="E24:H24"/>
    <mergeCell ref="D13:K13"/>
    <mergeCell ref="B2:G2"/>
    <mergeCell ref="D48:K48"/>
    <mergeCell ref="C47:C48"/>
    <mergeCell ref="D41:G41"/>
    <mergeCell ref="D47:H47"/>
    <mergeCell ref="I47:L47"/>
    <mergeCell ref="I44:L44"/>
    <mergeCell ref="C46:K46"/>
    <mergeCell ref="K41:L41"/>
    <mergeCell ref="D44:G44"/>
    <mergeCell ref="D45:K45"/>
    <mergeCell ref="C14:C45"/>
    <mergeCell ref="D14:G14"/>
    <mergeCell ref="G26:H26"/>
    <mergeCell ref="G25:H25"/>
    <mergeCell ref="E28:H28"/>
    <mergeCell ref="G4:H4"/>
    <mergeCell ref="K12:L12"/>
    <mergeCell ref="K10:L10"/>
    <mergeCell ref="B6:F6"/>
    <mergeCell ref="B4:F4"/>
    <mergeCell ref="G6:N6"/>
    <mergeCell ref="M8:N8"/>
    <mergeCell ref="K8:L8"/>
    <mergeCell ref="D9:I9"/>
    <mergeCell ref="D8:J8"/>
    <mergeCell ref="D10:F12"/>
    <mergeCell ref="G12:I12"/>
    <mergeCell ref="G11:I11"/>
    <mergeCell ref="G10:I10"/>
    <mergeCell ref="B8:C13"/>
    <mergeCell ref="E17:H17"/>
    <mergeCell ref="K14:L14"/>
    <mergeCell ref="I14:J14"/>
    <mergeCell ref="E16:H16"/>
    <mergeCell ref="D15:D22"/>
    <mergeCell ref="E15:H15"/>
    <mergeCell ref="E22:H22"/>
    <mergeCell ref="O39:O43"/>
    <mergeCell ref="B15:B46"/>
    <mergeCell ref="E30:H30"/>
    <mergeCell ref="E31:H31"/>
    <mergeCell ref="E32:H32"/>
    <mergeCell ref="E33:H33"/>
    <mergeCell ref="F37:H37"/>
    <mergeCell ref="F36:H36"/>
    <mergeCell ref="F35:H35"/>
    <mergeCell ref="F34:H34"/>
    <mergeCell ref="E34:E37"/>
    <mergeCell ref="O15:O22"/>
    <mergeCell ref="O24:O26"/>
    <mergeCell ref="O28:O37"/>
    <mergeCell ref="D23:K23"/>
    <mergeCell ref="I41:J41"/>
    <mergeCell ref="B49:K49"/>
    <mergeCell ref="B47:B48"/>
    <mergeCell ref="D40:G40"/>
    <mergeCell ref="D42:G42"/>
    <mergeCell ref="E18:H18"/>
    <mergeCell ref="E19:H19"/>
    <mergeCell ref="E20:H20"/>
    <mergeCell ref="E21:H21"/>
    <mergeCell ref="D27:K27"/>
    <mergeCell ref="D24:D26"/>
    <mergeCell ref="E25:F26"/>
    <mergeCell ref="D28:D37"/>
    <mergeCell ref="E29:H29"/>
    <mergeCell ref="D38:K38"/>
    <mergeCell ref="D43:H43"/>
    <mergeCell ref="D39:G39"/>
  </mergeCells>
  <phoneticPr fontId="7"/>
  <conditionalFormatting sqref="M44">
    <cfRule type="containsBlanks" dxfId="37" priority="6">
      <formula>LEN(TRIM(M44))=0</formula>
    </cfRule>
  </conditionalFormatting>
  <conditionalFormatting sqref="Y42:XFD42 A47:D47 A48:B49 A8:B8 D8 D10 A9:A13 A4:G4 L49:XFD49 K8:XFD8 I47:XFD47 A42:W42 A50:XFD1048576 A44:XFD46 A14:XFD41 G11:XFD12 D9:O9 D13:XFD13 A5:XFD7 I4:XFD4 A43:D43 I43:XFD43 G10:O10 Q9:XFD10 A1:XFD3 D48:XFD48">
    <cfRule type="expression" dxfId="36" priority="5">
      <formula>_xlfn.ISFORMULA(A1)=TRUE</formula>
    </cfRule>
  </conditionalFormatting>
  <conditionalFormatting sqref="P10">
    <cfRule type="expression" dxfId="35" priority="2">
      <formula>_xlfn.ISFORMULA(P10)=TRUE</formula>
    </cfRule>
  </conditionalFormatting>
  <conditionalFormatting sqref="P9">
    <cfRule type="containsText" dxfId="34" priority="1" operator="containsText" text="(例)">
      <formula>NOT(ISERROR(SEARCH("(例)",P9)))</formula>
    </cfRule>
  </conditionalFormatting>
  <printOptions horizontalCentered="1"/>
  <pageMargins left="0.51181102362204722" right="0.11811023622047245" top="0.35433070866141736" bottom="0.35433070866141736" header="0.31496062992125984" footer="0.11811023622047245"/>
  <pageSetup paperSize="9" scale="55" fitToHeight="0" orientation="portrait" r:id="rId1"/>
  <headerFooter>
    <oddFooter>&amp;R&amp;K00-049R3高層ZEH-M_ver.1</oddFooter>
  </headerFooter>
  <ignoredErrors>
    <ignoredError sqref="K9 M9" unlockedFormula="1"/>
    <ignoredError sqref="G4" numberStoredAsText="1"/>
    <ignoredError sqref="M23:M4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FB76-813D-4974-884F-FB5B02E0C3A0}">
  <sheetPr>
    <pageSetUpPr fitToPage="1"/>
  </sheetPr>
  <dimension ref="A1:S50"/>
  <sheetViews>
    <sheetView showGridLines="0" view="pageBreakPreview" zoomScale="80" zoomScaleNormal="60" zoomScaleSheetLayoutView="80" workbookViewId="0"/>
  </sheetViews>
  <sheetFormatPr defaultRowHeight="21"/>
  <cols>
    <col min="1" max="1" width="2.625" style="35" customWidth="1"/>
    <col min="2" max="4" width="4.625" style="36" customWidth="1"/>
    <col min="5" max="6" width="8.625" style="36" customWidth="1"/>
    <col min="7" max="7" width="15.625" style="36" customWidth="1"/>
    <col min="8" max="8" width="10.625" style="481" customWidth="1"/>
    <col min="9" max="9" width="15.625" style="454" customWidth="1"/>
    <col min="10" max="10" width="4.625" style="481" customWidth="1"/>
    <col min="11" max="11" width="10.625" style="36" customWidth="1"/>
    <col min="12" max="12" width="4.625" style="481" customWidth="1"/>
    <col min="13" max="13" width="15.625" style="454" customWidth="1"/>
    <col min="14" max="14" width="4.625" style="481" customWidth="1"/>
    <col min="15" max="15" width="48.625" style="489" customWidth="1"/>
    <col min="16" max="16" width="9.25" style="615" bestFit="1" customWidth="1"/>
    <col min="17" max="16384" width="9" style="36"/>
  </cols>
  <sheetData>
    <row r="1" spans="1:19" s="615" customFormat="1" ht="20.25" customHeight="1">
      <c r="A1" s="648" t="s">
        <v>263</v>
      </c>
      <c r="B1" s="648"/>
      <c r="C1" s="648"/>
      <c r="D1" s="648"/>
      <c r="E1" s="648"/>
      <c r="F1" s="648"/>
      <c r="G1" s="648"/>
      <c r="H1" s="648"/>
      <c r="I1" s="648"/>
      <c r="J1" s="648"/>
      <c r="K1" s="648"/>
      <c r="L1" s="648"/>
      <c r="M1" s="648"/>
      <c r="N1" s="648"/>
      <c r="O1" s="648"/>
    </row>
    <row r="2" spans="1:19">
      <c r="B2" s="1418" t="s">
        <v>557</v>
      </c>
      <c r="C2" s="1418"/>
      <c r="D2" s="1418"/>
      <c r="E2" s="1418"/>
      <c r="F2" s="1418"/>
      <c r="G2" s="1418"/>
      <c r="O2" s="482"/>
    </row>
    <row r="3" spans="1:19" s="483" customFormat="1" ht="13.5">
      <c r="H3" s="484"/>
      <c r="I3" s="485"/>
      <c r="J3" s="484"/>
      <c r="L3" s="484"/>
      <c r="M3" s="485"/>
      <c r="N3" s="484"/>
      <c r="O3" s="486"/>
      <c r="P3" s="647"/>
    </row>
    <row r="4" spans="1:19" ht="30.75">
      <c r="A4" s="488"/>
      <c r="B4" s="1398" t="s">
        <v>264</v>
      </c>
      <c r="C4" s="1399"/>
      <c r="D4" s="1399"/>
      <c r="E4" s="1399"/>
      <c r="F4" s="1400"/>
      <c r="G4" s="1392" t="s">
        <v>539</v>
      </c>
      <c r="H4" s="1393"/>
    </row>
    <row r="5" spans="1:19" s="483" customFormat="1" ht="8.1" customHeight="1">
      <c r="B5" s="490"/>
      <c r="C5" s="490"/>
      <c r="D5" s="490"/>
      <c r="E5" s="490"/>
      <c r="H5" s="484"/>
      <c r="I5" s="485"/>
      <c r="J5" s="484"/>
      <c r="L5" s="484"/>
      <c r="M5" s="485"/>
      <c r="N5" s="484"/>
      <c r="O5" s="486"/>
      <c r="P5" s="647"/>
    </row>
    <row r="6" spans="1:19" ht="45" customHeight="1">
      <c r="A6" s="488"/>
      <c r="B6" s="1398" t="s">
        <v>265</v>
      </c>
      <c r="C6" s="1399"/>
      <c r="D6" s="1399"/>
      <c r="E6" s="1399"/>
      <c r="F6" s="1400"/>
      <c r="G6" s="1401" t="str">
        <f>'2.全体概要'!C7</f>
        <v>(例)　○○○○マンション</v>
      </c>
      <c r="H6" s="1402"/>
      <c r="I6" s="1402"/>
      <c r="J6" s="1402"/>
      <c r="K6" s="1402"/>
      <c r="L6" s="1402"/>
      <c r="M6" s="1402"/>
      <c r="N6" s="1402"/>
      <c r="O6" s="491" t="s">
        <v>266</v>
      </c>
      <c r="P6" s="648"/>
      <c r="Q6" s="466"/>
      <c r="R6" s="466"/>
      <c r="S6" s="466"/>
    </row>
    <row r="7" spans="1:19" s="483" customFormat="1" ht="13.5">
      <c r="H7" s="484"/>
      <c r="I7" s="485"/>
      <c r="J7" s="484"/>
      <c r="L7" s="484"/>
      <c r="M7" s="485"/>
      <c r="N7" s="484"/>
      <c r="O7" s="486"/>
      <c r="P7" s="647"/>
    </row>
    <row r="8" spans="1:19" ht="21" customHeight="1">
      <c r="B8" s="1377" t="s">
        <v>302</v>
      </c>
      <c r="C8" s="1378"/>
      <c r="D8" s="1398" t="s">
        <v>267</v>
      </c>
      <c r="E8" s="1399"/>
      <c r="F8" s="1399"/>
      <c r="G8" s="1399"/>
      <c r="H8" s="1399"/>
      <c r="I8" s="1399"/>
      <c r="J8" s="1400"/>
      <c r="K8" s="1398" t="s">
        <v>268</v>
      </c>
      <c r="L8" s="1400"/>
      <c r="M8" s="1399" t="s">
        <v>269</v>
      </c>
      <c r="N8" s="1399"/>
      <c r="O8" s="492" t="s">
        <v>270</v>
      </c>
    </row>
    <row r="9" spans="1:19" ht="28.5" customHeight="1">
      <c r="A9" s="493"/>
      <c r="B9" s="1379"/>
      <c r="C9" s="1380"/>
      <c r="D9" s="1403" t="s">
        <v>604</v>
      </c>
      <c r="E9" s="1404"/>
      <c r="F9" s="1404"/>
      <c r="G9" s="1404"/>
      <c r="H9" s="1404"/>
      <c r="I9" s="1404"/>
      <c r="J9" s="494" t="s">
        <v>415</v>
      </c>
      <c r="K9" s="1396"/>
      <c r="L9" s="1397"/>
      <c r="M9" s="1436"/>
      <c r="N9" s="1437"/>
      <c r="O9" s="498"/>
    </row>
    <row r="10" spans="1:19" ht="28.5" customHeight="1">
      <c r="A10" s="493"/>
      <c r="B10" s="1379"/>
      <c r="C10" s="1380"/>
      <c r="D10" s="1405" t="s">
        <v>410</v>
      </c>
      <c r="E10" s="1406"/>
      <c r="F10" s="1407"/>
      <c r="G10" s="1341" t="s">
        <v>271</v>
      </c>
      <c r="H10" s="1341"/>
      <c r="I10" s="1341"/>
      <c r="J10" s="499" t="s">
        <v>416</v>
      </c>
      <c r="K10" s="1396"/>
      <c r="L10" s="1397"/>
      <c r="M10" s="1438"/>
      <c r="N10" s="1439"/>
      <c r="O10" s="502"/>
    </row>
    <row r="11" spans="1:19" ht="28.5">
      <c r="A11" s="493"/>
      <c r="B11" s="1379"/>
      <c r="C11" s="1380"/>
      <c r="D11" s="1408"/>
      <c r="E11" s="1409"/>
      <c r="F11" s="1410"/>
      <c r="G11" s="1416" t="s">
        <v>272</v>
      </c>
      <c r="H11" s="1417"/>
      <c r="I11" s="1417"/>
      <c r="J11" s="503" t="s">
        <v>417</v>
      </c>
      <c r="K11" s="1434"/>
      <c r="L11" s="1435"/>
      <c r="M11" s="1440"/>
      <c r="N11" s="1441"/>
      <c r="O11" s="507"/>
    </row>
    <row r="12" spans="1:19" ht="29.25" thickBot="1">
      <c r="A12" s="493"/>
      <c r="B12" s="1379"/>
      <c r="C12" s="1380"/>
      <c r="D12" s="1411"/>
      <c r="E12" s="1412"/>
      <c r="F12" s="1413"/>
      <c r="G12" s="1414" t="s">
        <v>553</v>
      </c>
      <c r="H12" s="1415"/>
      <c r="I12" s="1415"/>
      <c r="J12" s="508" t="s">
        <v>418</v>
      </c>
      <c r="K12" s="1394"/>
      <c r="L12" s="1395"/>
      <c r="M12" s="1442"/>
      <c r="N12" s="1443"/>
      <c r="O12" s="511"/>
    </row>
    <row r="13" spans="1:19" ht="29.25" thickTop="1">
      <c r="A13" s="493"/>
      <c r="B13" s="1381"/>
      <c r="C13" s="1382"/>
      <c r="D13" s="1344" t="s">
        <v>420</v>
      </c>
      <c r="E13" s="1345"/>
      <c r="F13" s="1345"/>
      <c r="G13" s="1345"/>
      <c r="H13" s="1345"/>
      <c r="I13" s="1345"/>
      <c r="J13" s="1345"/>
      <c r="K13" s="1345"/>
      <c r="L13" s="512" t="s">
        <v>522</v>
      </c>
      <c r="M13" s="513">
        <f>M9+M12</f>
        <v>0</v>
      </c>
      <c r="N13" s="514" t="s">
        <v>196</v>
      </c>
      <c r="O13" s="515" t="s">
        <v>523</v>
      </c>
    </row>
    <row r="14" spans="1:19" ht="108" customHeight="1" thickBot="1">
      <c r="A14" s="493"/>
      <c r="B14" s="516" t="s">
        <v>545</v>
      </c>
      <c r="C14" s="1346" t="s">
        <v>274</v>
      </c>
      <c r="D14" s="1432" t="s">
        <v>275</v>
      </c>
      <c r="E14" s="1433"/>
      <c r="F14" s="1433"/>
      <c r="G14" s="1433"/>
      <c r="H14" s="517" t="s">
        <v>521</v>
      </c>
      <c r="I14" s="1383"/>
      <c r="J14" s="1384"/>
      <c r="K14" s="1383"/>
      <c r="L14" s="1384"/>
      <c r="M14" s="518">
        <f>SUMIF('7.住戸情報入力'!P:P,G4,'7.住戸情報入力'!O:O)</f>
        <v>0</v>
      </c>
      <c r="N14" s="519" t="s">
        <v>196</v>
      </c>
      <c r="O14" s="520" t="s">
        <v>636</v>
      </c>
    </row>
    <row r="15" spans="1:19" ht="28.5" customHeight="1" thickTop="1">
      <c r="A15" s="493"/>
      <c r="B15" s="1360" t="s">
        <v>276</v>
      </c>
      <c r="C15" s="1346"/>
      <c r="D15" s="1385" t="s">
        <v>277</v>
      </c>
      <c r="E15" s="1386" t="s">
        <v>881</v>
      </c>
      <c r="F15" s="1387"/>
      <c r="G15" s="1387"/>
      <c r="H15" s="1387"/>
      <c r="I15" s="521">
        <v>150000</v>
      </c>
      <c r="J15" s="522" t="s">
        <v>196</v>
      </c>
      <c r="K15" s="523">
        <f>SUMIFS('7.住戸情報入力'!R:R,'7.住戸情報入力'!Q:Q,E15,'7.住戸情報入力'!S:S,$G$4)+SUMIFS('7.住戸情報入力'!U:U,'7.住戸情報入力'!T:T,E15,'7.住戸情報入力'!V:V,$G$4)</f>
        <v>0</v>
      </c>
      <c r="L15" s="522" t="s">
        <v>278</v>
      </c>
      <c r="M15" s="524">
        <f t="shared" ref="M15:M22" si="0">I15*K15</f>
        <v>0</v>
      </c>
      <c r="N15" s="522" t="s">
        <v>196</v>
      </c>
      <c r="O15" s="1370" t="s">
        <v>637</v>
      </c>
    </row>
    <row r="16" spans="1:19" ht="28.5">
      <c r="A16" s="493"/>
      <c r="B16" s="1360"/>
      <c r="C16" s="1346"/>
      <c r="D16" s="1346"/>
      <c r="E16" s="1342" t="s">
        <v>882</v>
      </c>
      <c r="F16" s="1343"/>
      <c r="G16" s="1343"/>
      <c r="H16" s="1343"/>
      <c r="I16" s="525">
        <v>160000</v>
      </c>
      <c r="J16" s="505" t="s">
        <v>196</v>
      </c>
      <c r="K16" s="504">
        <f>SUMIFS('7.住戸情報入力'!R:R,'7.住戸情報入力'!Q:Q,E16,'7.住戸情報入力'!S:S,$G$4)+SUMIFS('7.住戸情報入力'!U:U,'7.住戸情報入力'!T:T,E16,'7.住戸情報入力'!V:V,$G$4)</f>
        <v>0</v>
      </c>
      <c r="L16" s="505" t="s">
        <v>278</v>
      </c>
      <c r="M16" s="506">
        <f t="shared" si="0"/>
        <v>0</v>
      </c>
      <c r="N16" s="505" t="s">
        <v>196</v>
      </c>
      <c r="O16" s="1371"/>
    </row>
    <row r="17" spans="1:15" ht="28.5">
      <c r="A17" s="493"/>
      <c r="B17" s="1360"/>
      <c r="C17" s="1346"/>
      <c r="D17" s="1346"/>
      <c r="E17" s="1342" t="s">
        <v>883</v>
      </c>
      <c r="F17" s="1343"/>
      <c r="G17" s="1343"/>
      <c r="H17" s="1343"/>
      <c r="I17" s="525">
        <v>170000</v>
      </c>
      <c r="J17" s="505" t="s">
        <v>196</v>
      </c>
      <c r="K17" s="504">
        <f>SUMIFS('7.住戸情報入力'!R:R,'7.住戸情報入力'!Q:Q,E17,'7.住戸情報入力'!S:S,$G$4)+SUMIFS('7.住戸情報入力'!U:U,'7.住戸情報入力'!T:T,E17,'7.住戸情報入力'!V:V,$G$4)</f>
        <v>0</v>
      </c>
      <c r="L17" s="505" t="s">
        <v>278</v>
      </c>
      <c r="M17" s="506">
        <f t="shared" si="0"/>
        <v>0</v>
      </c>
      <c r="N17" s="505" t="s">
        <v>196</v>
      </c>
      <c r="O17" s="1371"/>
    </row>
    <row r="18" spans="1:15" ht="28.5">
      <c r="A18" s="493"/>
      <c r="B18" s="1360"/>
      <c r="C18" s="1346"/>
      <c r="D18" s="1346"/>
      <c r="E18" s="1342" t="s">
        <v>884</v>
      </c>
      <c r="F18" s="1343"/>
      <c r="G18" s="1343"/>
      <c r="H18" s="1343"/>
      <c r="I18" s="525">
        <v>180000</v>
      </c>
      <c r="J18" s="505" t="s">
        <v>196</v>
      </c>
      <c r="K18" s="504">
        <f>SUMIFS('7.住戸情報入力'!R:R,'7.住戸情報入力'!Q:Q,E18,'7.住戸情報入力'!S:S,$G$4)+SUMIFS('7.住戸情報入力'!U:U,'7.住戸情報入力'!T:T,E18,'7.住戸情報入力'!V:V,$G$4)</f>
        <v>0</v>
      </c>
      <c r="L18" s="505" t="s">
        <v>278</v>
      </c>
      <c r="M18" s="506">
        <f t="shared" si="0"/>
        <v>0</v>
      </c>
      <c r="N18" s="505" t="s">
        <v>196</v>
      </c>
      <c r="O18" s="1371"/>
    </row>
    <row r="19" spans="1:15" ht="28.5">
      <c r="A19" s="493"/>
      <c r="B19" s="1360"/>
      <c r="C19" s="1346"/>
      <c r="D19" s="1346"/>
      <c r="E19" s="1342" t="s">
        <v>885</v>
      </c>
      <c r="F19" s="1343"/>
      <c r="G19" s="1343"/>
      <c r="H19" s="1343"/>
      <c r="I19" s="525">
        <v>190000</v>
      </c>
      <c r="J19" s="505" t="s">
        <v>196</v>
      </c>
      <c r="K19" s="504">
        <f>SUMIFS('7.住戸情報入力'!R:R,'7.住戸情報入力'!Q:Q,E19,'7.住戸情報入力'!S:S,$G$4)+SUMIFS('7.住戸情報入力'!U:U,'7.住戸情報入力'!T:T,E19,'7.住戸情報入力'!V:V,$G$4)</f>
        <v>0</v>
      </c>
      <c r="L19" s="505" t="s">
        <v>278</v>
      </c>
      <c r="M19" s="506">
        <f t="shared" si="0"/>
        <v>0</v>
      </c>
      <c r="N19" s="505" t="s">
        <v>196</v>
      </c>
      <c r="O19" s="1371"/>
    </row>
    <row r="20" spans="1:15" ht="28.5">
      <c r="A20" s="493"/>
      <c r="B20" s="1360"/>
      <c r="C20" s="1346"/>
      <c r="D20" s="1346"/>
      <c r="E20" s="1342" t="s">
        <v>886</v>
      </c>
      <c r="F20" s="1343"/>
      <c r="G20" s="1343"/>
      <c r="H20" s="1343"/>
      <c r="I20" s="525">
        <v>200000</v>
      </c>
      <c r="J20" s="505" t="s">
        <v>196</v>
      </c>
      <c r="K20" s="504">
        <f>SUMIFS('7.住戸情報入力'!R:R,'7.住戸情報入力'!Q:Q,E20,'7.住戸情報入力'!S:S,$G$4)+SUMIFS('7.住戸情報入力'!U:U,'7.住戸情報入力'!T:T,E20,'7.住戸情報入力'!V:V,$G$4)</f>
        <v>0</v>
      </c>
      <c r="L20" s="505" t="s">
        <v>278</v>
      </c>
      <c r="M20" s="506">
        <f t="shared" si="0"/>
        <v>0</v>
      </c>
      <c r="N20" s="505" t="s">
        <v>196</v>
      </c>
      <c r="O20" s="1371"/>
    </row>
    <row r="21" spans="1:15" ht="28.5">
      <c r="A21" s="493"/>
      <c r="B21" s="1360"/>
      <c r="C21" s="1346"/>
      <c r="D21" s="1346"/>
      <c r="E21" s="1342" t="s">
        <v>887</v>
      </c>
      <c r="F21" s="1343"/>
      <c r="G21" s="1343"/>
      <c r="H21" s="1343"/>
      <c r="I21" s="525">
        <v>220000</v>
      </c>
      <c r="J21" s="505" t="s">
        <v>196</v>
      </c>
      <c r="K21" s="504">
        <f>SUMIFS('7.住戸情報入力'!R:R,'7.住戸情報入力'!Q:Q,E21,'7.住戸情報入力'!S:S,$G$4)+SUMIFS('7.住戸情報入力'!U:U,'7.住戸情報入力'!T:T,E21,'7.住戸情報入力'!V:V,$G$4)</f>
        <v>0</v>
      </c>
      <c r="L21" s="505" t="s">
        <v>278</v>
      </c>
      <c r="M21" s="506">
        <f t="shared" si="0"/>
        <v>0</v>
      </c>
      <c r="N21" s="505" t="s">
        <v>196</v>
      </c>
      <c r="O21" s="1371"/>
    </row>
    <row r="22" spans="1:15" ht="29.25" thickBot="1">
      <c r="A22" s="493"/>
      <c r="B22" s="1360"/>
      <c r="C22" s="1346"/>
      <c r="D22" s="1347"/>
      <c r="E22" s="1388" t="s">
        <v>888</v>
      </c>
      <c r="F22" s="1389"/>
      <c r="G22" s="1389"/>
      <c r="H22" s="1389"/>
      <c r="I22" s="526">
        <v>240000</v>
      </c>
      <c r="J22" s="527" t="s">
        <v>196</v>
      </c>
      <c r="K22" s="528">
        <f>SUMIFS('7.住戸情報入力'!R:R,'7.住戸情報入力'!Q:Q,E22,'7.住戸情報入力'!S:S,$G$4)+SUMIFS('7.住戸情報入力'!U:U,'7.住戸情報入力'!T:T,E22,'7.住戸情報入力'!V:V,$G$4)</f>
        <v>0</v>
      </c>
      <c r="L22" s="527" t="s">
        <v>278</v>
      </c>
      <c r="M22" s="529">
        <f t="shared" si="0"/>
        <v>0</v>
      </c>
      <c r="N22" s="527" t="s">
        <v>196</v>
      </c>
      <c r="O22" s="1372"/>
    </row>
    <row r="23" spans="1:15" ht="29.25" thickTop="1">
      <c r="A23" s="493"/>
      <c r="B23" s="1360"/>
      <c r="C23" s="1346"/>
      <c r="D23" s="1344" t="s">
        <v>525</v>
      </c>
      <c r="E23" s="1345"/>
      <c r="F23" s="1345"/>
      <c r="G23" s="1345"/>
      <c r="H23" s="1345"/>
      <c r="I23" s="1345"/>
      <c r="J23" s="1345"/>
      <c r="K23" s="1345"/>
      <c r="L23" s="512" t="s">
        <v>477</v>
      </c>
      <c r="M23" s="513">
        <f>SUM(M15:M22)</f>
        <v>0</v>
      </c>
      <c r="N23" s="514" t="s">
        <v>196</v>
      </c>
      <c r="O23" s="530"/>
    </row>
    <row r="24" spans="1:15" ht="28.5" customHeight="1">
      <c r="A24" s="493"/>
      <c r="B24" s="1360"/>
      <c r="C24" s="1346"/>
      <c r="D24" s="1346" t="s">
        <v>279</v>
      </c>
      <c r="E24" s="1339" t="s">
        <v>280</v>
      </c>
      <c r="F24" s="1339"/>
      <c r="G24" s="1339"/>
      <c r="H24" s="1339"/>
      <c r="I24" s="531">
        <v>100000</v>
      </c>
      <c r="J24" s="496" t="s">
        <v>196</v>
      </c>
      <c r="K24" s="495">
        <f>COUNTIFS('7.住戸情報入力'!W:W,"床暖房",'7.住戸情報入力'!X:X,$G$4)</f>
        <v>0</v>
      </c>
      <c r="L24" s="496" t="s">
        <v>278</v>
      </c>
      <c r="M24" s="497">
        <f>I24*K24</f>
        <v>0</v>
      </c>
      <c r="N24" s="496" t="s">
        <v>196</v>
      </c>
      <c r="O24" s="1373" t="s">
        <v>638</v>
      </c>
    </row>
    <row r="25" spans="1:15" ht="28.5">
      <c r="A25" s="493"/>
      <c r="B25" s="1360"/>
      <c r="C25" s="1346"/>
      <c r="D25" s="1346"/>
      <c r="E25" s="1348" t="s">
        <v>281</v>
      </c>
      <c r="F25" s="1349"/>
      <c r="G25" s="1341" t="s">
        <v>889</v>
      </c>
      <c r="H25" s="1341"/>
      <c r="I25" s="532">
        <v>530000</v>
      </c>
      <c r="J25" s="533" t="s">
        <v>196</v>
      </c>
      <c r="K25" s="534">
        <f>COUNTIFS('7.住戸情報入力'!W:W,"エアコン*"&amp;G25,'7.住戸情報入力'!X:X,$G$4)</f>
        <v>0</v>
      </c>
      <c r="L25" s="533" t="s">
        <v>278</v>
      </c>
      <c r="M25" s="535">
        <f>I25*K25</f>
        <v>0</v>
      </c>
      <c r="N25" s="533" t="s">
        <v>196</v>
      </c>
      <c r="O25" s="1371"/>
    </row>
    <row r="26" spans="1:15" ht="29.25" thickBot="1">
      <c r="A26" s="493"/>
      <c r="B26" s="1360"/>
      <c r="C26" s="1346"/>
      <c r="D26" s="1347"/>
      <c r="E26" s="1350"/>
      <c r="F26" s="1351"/>
      <c r="G26" s="1389" t="s">
        <v>890</v>
      </c>
      <c r="H26" s="1389"/>
      <c r="I26" s="526">
        <v>460000</v>
      </c>
      <c r="J26" s="527" t="s">
        <v>196</v>
      </c>
      <c r="K26" s="528">
        <f>COUNTIFS('7.住戸情報入力'!W:W,"エアコン*"&amp;G26,'7.住戸情報入力'!X:X,$G$4)</f>
        <v>0</v>
      </c>
      <c r="L26" s="527" t="s">
        <v>278</v>
      </c>
      <c r="M26" s="529">
        <f>I26*K26</f>
        <v>0</v>
      </c>
      <c r="N26" s="527" t="s">
        <v>196</v>
      </c>
      <c r="O26" s="1372"/>
    </row>
    <row r="27" spans="1:15" ht="29.25" thickTop="1">
      <c r="A27" s="493"/>
      <c r="B27" s="1360"/>
      <c r="C27" s="1346"/>
      <c r="D27" s="1344" t="s">
        <v>525</v>
      </c>
      <c r="E27" s="1345"/>
      <c r="F27" s="1345"/>
      <c r="G27" s="1345"/>
      <c r="H27" s="1345"/>
      <c r="I27" s="1345"/>
      <c r="J27" s="1345"/>
      <c r="K27" s="1345"/>
      <c r="L27" s="512" t="s">
        <v>478</v>
      </c>
      <c r="M27" s="513">
        <f>SUM(M24:M26)</f>
        <v>0</v>
      </c>
      <c r="N27" s="514" t="s">
        <v>196</v>
      </c>
      <c r="O27" s="536"/>
    </row>
    <row r="28" spans="1:15" ht="28.5">
      <c r="A28" s="493"/>
      <c r="B28" s="1360"/>
      <c r="C28" s="1346"/>
      <c r="D28" s="1346" t="s">
        <v>282</v>
      </c>
      <c r="E28" s="1390" t="s">
        <v>552</v>
      </c>
      <c r="F28" s="1391"/>
      <c r="G28" s="1391"/>
      <c r="H28" s="1391"/>
      <c r="I28" s="532">
        <v>300000</v>
      </c>
      <c r="J28" s="533" t="s">
        <v>196</v>
      </c>
      <c r="K28" s="534">
        <f>COUNTIFS('7.住戸情報入力'!AA:AA,E28,'7.住戸情報入力'!AF:AF,$G$4)</f>
        <v>0</v>
      </c>
      <c r="L28" s="533" t="s">
        <v>278</v>
      </c>
      <c r="M28" s="535">
        <f t="shared" ref="M28:M37" si="1">I28*K28</f>
        <v>0</v>
      </c>
      <c r="N28" s="533" t="s">
        <v>196</v>
      </c>
      <c r="O28" s="1357" t="s">
        <v>638</v>
      </c>
    </row>
    <row r="29" spans="1:15" ht="28.5">
      <c r="A29" s="493"/>
      <c r="B29" s="1360"/>
      <c r="C29" s="1346"/>
      <c r="D29" s="1346"/>
      <c r="E29" s="1352" t="s">
        <v>551</v>
      </c>
      <c r="F29" s="1353"/>
      <c r="G29" s="1353"/>
      <c r="H29" s="1353"/>
      <c r="I29" s="525">
        <v>160000</v>
      </c>
      <c r="J29" s="505" t="s">
        <v>196</v>
      </c>
      <c r="K29" s="504">
        <f>COUNTIFS('7.住戸情報入力'!AA:AA,E29,'7.住戸情報入力'!AF:AF,$G$4)</f>
        <v>0</v>
      </c>
      <c r="L29" s="505" t="s">
        <v>278</v>
      </c>
      <c r="M29" s="506">
        <f t="shared" si="1"/>
        <v>0</v>
      </c>
      <c r="N29" s="505" t="s">
        <v>196</v>
      </c>
      <c r="O29" s="1358"/>
    </row>
    <row r="30" spans="1:15" ht="28.5">
      <c r="A30" s="493"/>
      <c r="B30" s="1360"/>
      <c r="C30" s="1346"/>
      <c r="D30" s="1346"/>
      <c r="E30" s="1352" t="s">
        <v>283</v>
      </c>
      <c r="F30" s="1353"/>
      <c r="G30" s="1353"/>
      <c r="H30" s="1353"/>
      <c r="I30" s="525">
        <v>400000</v>
      </c>
      <c r="J30" s="505" t="s">
        <v>196</v>
      </c>
      <c r="K30" s="504">
        <f>COUNTIFS('7.住戸情報入力'!AA:AA,E30,'7.住戸情報入力'!AF:AF,$G$4)</f>
        <v>0</v>
      </c>
      <c r="L30" s="505" t="s">
        <v>278</v>
      </c>
      <c r="M30" s="506">
        <f t="shared" si="1"/>
        <v>0</v>
      </c>
      <c r="N30" s="505" t="s">
        <v>196</v>
      </c>
      <c r="O30" s="1358"/>
    </row>
    <row r="31" spans="1:15" ht="28.5">
      <c r="A31" s="493"/>
      <c r="B31" s="1360"/>
      <c r="C31" s="1346"/>
      <c r="D31" s="1346"/>
      <c r="E31" s="1352" t="s">
        <v>431</v>
      </c>
      <c r="F31" s="1353"/>
      <c r="G31" s="1353"/>
      <c r="H31" s="1353"/>
      <c r="I31" s="525">
        <v>1000000</v>
      </c>
      <c r="J31" s="505" t="s">
        <v>196</v>
      </c>
      <c r="K31" s="504">
        <f>COUNTIFS('7.住戸情報入力'!AA:AA,E31,'7.住戸情報入力'!AF:AF,$G$4)</f>
        <v>0</v>
      </c>
      <c r="L31" s="505" t="s">
        <v>278</v>
      </c>
      <c r="M31" s="506">
        <f t="shared" si="1"/>
        <v>0</v>
      </c>
      <c r="N31" s="505" t="s">
        <v>196</v>
      </c>
      <c r="O31" s="1358"/>
    </row>
    <row r="32" spans="1:15" ht="28.5">
      <c r="A32" s="493"/>
      <c r="B32" s="1360"/>
      <c r="C32" s="1346"/>
      <c r="D32" s="1346"/>
      <c r="E32" s="1352" t="s">
        <v>583</v>
      </c>
      <c r="F32" s="1353"/>
      <c r="G32" s="1353"/>
      <c r="H32" s="1353"/>
      <c r="I32" s="525">
        <v>1230000</v>
      </c>
      <c r="J32" s="505" t="s">
        <v>196</v>
      </c>
      <c r="K32" s="504">
        <f>COUNTIFS('7.住戸情報入力'!AA:AA,E32,'7.住戸情報入力'!AF:AF,$G$4)</f>
        <v>0</v>
      </c>
      <c r="L32" s="505" t="s">
        <v>278</v>
      </c>
      <c r="M32" s="506">
        <f t="shared" si="1"/>
        <v>0</v>
      </c>
      <c r="N32" s="505" t="s">
        <v>196</v>
      </c>
      <c r="O32" s="1358"/>
    </row>
    <row r="33" spans="1:15" ht="28.5">
      <c r="A33" s="493"/>
      <c r="B33" s="1360"/>
      <c r="C33" s="1346"/>
      <c r="D33" s="1346"/>
      <c r="E33" s="1354" t="s">
        <v>432</v>
      </c>
      <c r="F33" s="1355"/>
      <c r="G33" s="1355"/>
      <c r="H33" s="1355"/>
      <c r="I33" s="537">
        <v>990000</v>
      </c>
      <c r="J33" s="538" t="s">
        <v>196</v>
      </c>
      <c r="K33" s="539">
        <f>COUNTIFS('7.住戸情報入力'!AA:AA,E33,'7.住戸情報入力'!AF:AF,$G$4)</f>
        <v>0</v>
      </c>
      <c r="L33" s="538" t="s">
        <v>278</v>
      </c>
      <c r="M33" s="540">
        <f t="shared" si="1"/>
        <v>0</v>
      </c>
      <c r="N33" s="538" t="s">
        <v>196</v>
      </c>
      <c r="O33" s="1358"/>
    </row>
    <row r="34" spans="1:15" ht="30.75">
      <c r="A34" s="488"/>
      <c r="B34" s="1360"/>
      <c r="C34" s="1346"/>
      <c r="D34" s="1346"/>
      <c r="E34" s="1369" t="s">
        <v>411</v>
      </c>
      <c r="F34" s="1367" t="s">
        <v>284</v>
      </c>
      <c r="G34" s="1368"/>
      <c r="H34" s="1368"/>
      <c r="I34" s="532">
        <v>250000</v>
      </c>
      <c r="J34" s="533" t="s">
        <v>196</v>
      </c>
      <c r="K34" s="534">
        <f>COUNTIFS('7.住戸情報入力'!AB:AB,"●",'7.住戸情報入力'!AF:AF,$G$4)</f>
        <v>0</v>
      </c>
      <c r="L34" s="533" t="s">
        <v>278</v>
      </c>
      <c r="M34" s="535">
        <f t="shared" si="1"/>
        <v>0</v>
      </c>
      <c r="N34" s="533" t="s">
        <v>196</v>
      </c>
      <c r="O34" s="1358"/>
    </row>
    <row r="35" spans="1:15" ht="30.75">
      <c r="A35" s="488"/>
      <c r="B35" s="1360"/>
      <c r="C35" s="1346"/>
      <c r="D35" s="1346"/>
      <c r="E35" s="1346"/>
      <c r="F35" s="1365" t="s">
        <v>285</v>
      </c>
      <c r="G35" s="1366"/>
      <c r="H35" s="1366"/>
      <c r="I35" s="525">
        <v>100000</v>
      </c>
      <c r="J35" s="505" t="s">
        <v>196</v>
      </c>
      <c r="K35" s="504">
        <f>COUNTIFS('7.住戸情報入力'!AC:AC,"●",'7.住戸情報入力'!AF:AF,$G$4)</f>
        <v>0</v>
      </c>
      <c r="L35" s="505" t="s">
        <v>278</v>
      </c>
      <c r="M35" s="506">
        <f t="shared" si="1"/>
        <v>0</v>
      </c>
      <c r="N35" s="505" t="s">
        <v>196</v>
      </c>
      <c r="O35" s="1358"/>
    </row>
    <row r="36" spans="1:15" ht="30.75">
      <c r="A36" s="488"/>
      <c r="B36" s="1360"/>
      <c r="C36" s="1346"/>
      <c r="D36" s="1346"/>
      <c r="E36" s="1346"/>
      <c r="F36" s="1363" t="s">
        <v>286</v>
      </c>
      <c r="G36" s="1364"/>
      <c r="H36" s="1364"/>
      <c r="I36" s="525">
        <v>120000</v>
      </c>
      <c r="J36" s="505" t="s">
        <v>196</v>
      </c>
      <c r="K36" s="504">
        <f>COUNTIFS('7.住戸情報入力'!AD:AD,"●",'7.住戸情報入力'!AF:AF,$G$4)</f>
        <v>0</v>
      </c>
      <c r="L36" s="505" t="s">
        <v>278</v>
      </c>
      <c r="M36" s="506">
        <f t="shared" si="1"/>
        <v>0</v>
      </c>
      <c r="N36" s="505" t="s">
        <v>196</v>
      </c>
      <c r="O36" s="1358"/>
    </row>
    <row r="37" spans="1:15" ht="31.5" thickBot="1">
      <c r="A37" s="488"/>
      <c r="B37" s="1360"/>
      <c r="C37" s="1346"/>
      <c r="D37" s="1347"/>
      <c r="E37" s="1347"/>
      <c r="F37" s="1361" t="s">
        <v>287</v>
      </c>
      <c r="G37" s="1362"/>
      <c r="H37" s="1362"/>
      <c r="I37" s="526">
        <v>60000</v>
      </c>
      <c r="J37" s="527" t="s">
        <v>196</v>
      </c>
      <c r="K37" s="528">
        <f>COUNTIFS('7.住戸情報入力'!AE:AE,"●",'7.住戸情報入力'!AF:AF,$G$4)</f>
        <v>0</v>
      </c>
      <c r="L37" s="527" t="s">
        <v>278</v>
      </c>
      <c r="M37" s="529">
        <f t="shared" si="1"/>
        <v>0</v>
      </c>
      <c r="N37" s="527" t="s">
        <v>196</v>
      </c>
      <c r="O37" s="1374"/>
    </row>
    <row r="38" spans="1:15" ht="29.25" thickTop="1">
      <c r="A38" s="493"/>
      <c r="B38" s="1360"/>
      <c r="C38" s="1346"/>
      <c r="D38" s="1344" t="s">
        <v>525</v>
      </c>
      <c r="E38" s="1345"/>
      <c r="F38" s="1345"/>
      <c r="G38" s="1345"/>
      <c r="H38" s="1345"/>
      <c r="I38" s="1345"/>
      <c r="J38" s="1345"/>
      <c r="K38" s="1345"/>
      <c r="L38" s="512" t="s">
        <v>479</v>
      </c>
      <c r="M38" s="513">
        <f>SUM(M28:M37)</f>
        <v>0</v>
      </c>
      <c r="N38" s="514" t="s">
        <v>196</v>
      </c>
      <c r="O38" s="536"/>
    </row>
    <row r="39" spans="1:15" ht="28.5">
      <c r="A39" s="493"/>
      <c r="B39" s="1360"/>
      <c r="C39" s="1346"/>
      <c r="D39" s="1338" t="s">
        <v>288</v>
      </c>
      <c r="E39" s="1339"/>
      <c r="F39" s="1339"/>
      <c r="G39" s="1339"/>
      <c r="H39" s="494"/>
      <c r="I39" s="531">
        <v>80000</v>
      </c>
      <c r="J39" s="496" t="s">
        <v>196</v>
      </c>
      <c r="K39" s="495">
        <f>COUNTIFS('7.住戸情報入力'!Y:Y,"ダクト*",'7.住戸情報入力'!Z:Z,$G$4)</f>
        <v>0</v>
      </c>
      <c r="L39" s="496" t="s">
        <v>278</v>
      </c>
      <c r="M39" s="497">
        <f>I39*K39</f>
        <v>0</v>
      </c>
      <c r="N39" s="496" t="s">
        <v>196</v>
      </c>
      <c r="O39" s="1357" t="s">
        <v>638</v>
      </c>
    </row>
    <row r="40" spans="1:15" ht="28.5">
      <c r="A40" s="493"/>
      <c r="B40" s="1360"/>
      <c r="C40" s="1346"/>
      <c r="D40" s="1338" t="s">
        <v>412</v>
      </c>
      <c r="E40" s="1339"/>
      <c r="F40" s="1339"/>
      <c r="G40" s="1339"/>
      <c r="H40" s="494"/>
      <c r="I40" s="531">
        <v>6000</v>
      </c>
      <c r="J40" s="496" t="s">
        <v>196</v>
      </c>
      <c r="K40" s="495">
        <f>SUMIF('7.住戸情報入力'!AH:AH,$G$4,'7.住戸情報入力'!AG:AG)</f>
        <v>0</v>
      </c>
      <c r="L40" s="496" t="s">
        <v>278</v>
      </c>
      <c r="M40" s="497">
        <f>I40*K40</f>
        <v>0</v>
      </c>
      <c r="N40" s="496" t="s">
        <v>196</v>
      </c>
      <c r="O40" s="1358"/>
    </row>
    <row r="41" spans="1:15" ht="28.5">
      <c r="A41" s="493"/>
      <c r="B41" s="1360"/>
      <c r="C41" s="1346"/>
      <c r="D41" s="1338" t="s">
        <v>457</v>
      </c>
      <c r="E41" s="1339"/>
      <c r="F41" s="1339"/>
      <c r="G41" s="1339"/>
      <c r="H41" s="494"/>
      <c r="I41" s="1375"/>
      <c r="J41" s="1376"/>
      <c r="K41" s="1375"/>
      <c r="L41" s="1376"/>
      <c r="M41" s="497">
        <f>SUMIF('7.住戸情報入力'!$AL:$AL,$G$4,'7.住戸情報入力'!AK:AK)</f>
        <v>0</v>
      </c>
      <c r="N41" s="496" t="s">
        <v>196</v>
      </c>
      <c r="O41" s="1358"/>
    </row>
    <row r="42" spans="1:15" ht="28.5">
      <c r="A42" s="493"/>
      <c r="B42" s="1360"/>
      <c r="C42" s="1346"/>
      <c r="D42" s="1340" t="s">
        <v>289</v>
      </c>
      <c r="E42" s="1341"/>
      <c r="F42" s="1341"/>
      <c r="G42" s="1341"/>
      <c r="H42" s="499"/>
      <c r="I42" s="532">
        <v>100000</v>
      </c>
      <c r="J42" s="533" t="s">
        <v>196</v>
      </c>
      <c r="K42" s="534">
        <f>COUNTIFS('7.住戸情報入力'!AI:AI,"有り",'7.住戸情報入力'!AJ:AJ,$G$4)</f>
        <v>0</v>
      </c>
      <c r="L42" s="533" t="s">
        <v>278</v>
      </c>
      <c r="M42" s="535">
        <f>I42*K42</f>
        <v>0</v>
      </c>
      <c r="N42" s="533" t="s">
        <v>196</v>
      </c>
      <c r="O42" s="1358"/>
    </row>
    <row r="43" spans="1:15" ht="28.5">
      <c r="A43" s="493"/>
      <c r="B43" s="1360"/>
      <c r="C43" s="1346"/>
      <c r="D43" s="1354" t="s">
        <v>414</v>
      </c>
      <c r="E43" s="1355"/>
      <c r="F43" s="1355"/>
      <c r="G43" s="1355"/>
      <c r="H43" s="1356"/>
      <c r="I43" s="542">
        <v>115000</v>
      </c>
      <c r="J43" s="514" t="s">
        <v>196</v>
      </c>
      <c r="K43" s="558">
        <f>COUNTIFS('7.住戸情報入力'!AI:AI,"有り（*",'7.住戸情報入力'!AJ:AJ,$G$4)</f>
        <v>0</v>
      </c>
      <c r="L43" s="514" t="s">
        <v>278</v>
      </c>
      <c r="M43" s="513">
        <f>I43*K43</f>
        <v>0</v>
      </c>
      <c r="N43" s="514" t="s">
        <v>196</v>
      </c>
      <c r="O43" s="1359"/>
    </row>
    <row r="44" spans="1:15" ht="29.25" thickBot="1">
      <c r="A44" s="493"/>
      <c r="B44" s="1360"/>
      <c r="C44" s="1346"/>
      <c r="D44" s="1432" t="s">
        <v>413</v>
      </c>
      <c r="E44" s="1433"/>
      <c r="F44" s="1433"/>
      <c r="G44" s="1433"/>
      <c r="H44" s="517"/>
      <c r="I44" s="1424"/>
      <c r="J44" s="1425"/>
      <c r="K44" s="1425"/>
      <c r="L44" s="1426"/>
      <c r="M44" s="549">
        <f>'10-1.費用明細書（専有部）'!U51</f>
        <v>0</v>
      </c>
      <c r="N44" s="519" t="s">
        <v>196</v>
      </c>
      <c r="O44" s="545"/>
    </row>
    <row r="45" spans="1:15" ht="30" thickTop="1" thickBot="1">
      <c r="A45" s="493"/>
      <c r="B45" s="1360"/>
      <c r="C45" s="1347"/>
      <c r="D45" s="1444" t="s">
        <v>525</v>
      </c>
      <c r="E45" s="1445"/>
      <c r="F45" s="1445"/>
      <c r="G45" s="1445"/>
      <c r="H45" s="1445"/>
      <c r="I45" s="1445"/>
      <c r="J45" s="1445"/>
      <c r="K45" s="1445"/>
      <c r="L45" s="559" t="s">
        <v>480</v>
      </c>
      <c r="M45" s="560">
        <f>SUM(M39:M44)</f>
        <v>0</v>
      </c>
      <c r="N45" s="510" t="s">
        <v>196</v>
      </c>
      <c r="O45" s="547"/>
    </row>
    <row r="46" spans="1:15" ht="29.25" thickTop="1">
      <c r="A46" s="493"/>
      <c r="B46" s="1360"/>
      <c r="C46" s="1430" t="s">
        <v>546</v>
      </c>
      <c r="D46" s="1431"/>
      <c r="E46" s="1431"/>
      <c r="F46" s="1431"/>
      <c r="G46" s="1431"/>
      <c r="H46" s="1431"/>
      <c r="I46" s="1431"/>
      <c r="J46" s="1431"/>
      <c r="K46" s="1431"/>
      <c r="L46" s="512" t="s">
        <v>481</v>
      </c>
      <c r="M46" s="513">
        <f>SUM(M14,M23,M27,M38,M45)</f>
        <v>0</v>
      </c>
      <c r="N46" s="514" t="s">
        <v>196</v>
      </c>
      <c r="O46" s="548" t="s">
        <v>924</v>
      </c>
    </row>
    <row r="47" spans="1:15" ht="29.25" thickBot="1">
      <c r="A47" s="493"/>
      <c r="B47" s="1336" t="s">
        <v>459</v>
      </c>
      <c r="C47" s="1421" t="s">
        <v>923</v>
      </c>
      <c r="D47" s="1446" t="s">
        <v>458</v>
      </c>
      <c r="E47" s="1446"/>
      <c r="F47" s="1446"/>
      <c r="G47" s="1446"/>
      <c r="H47" s="1446"/>
      <c r="I47" s="1427"/>
      <c r="J47" s="1428"/>
      <c r="K47" s="1428"/>
      <c r="L47" s="1429"/>
      <c r="M47" s="544">
        <f>'10-2.費用明細書（共用部）'!U71</f>
        <v>0</v>
      </c>
      <c r="N47" s="514" t="s">
        <v>196</v>
      </c>
      <c r="O47" s="550"/>
    </row>
    <row r="48" spans="1:15" ht="30" thickTop="1" thickBot="1">
      <c r="A48" s="493"/>
      <c r="B48" s="1337"/>
      <c r="C48" s="1422"/>
      <c r="D48" s="1419" t="s">
        <v>525</v>
      </c>
      <c r="E48" s="1420"/>
      <c r="F48" s="1420"/>
      <c r="G48" s="1420"/>
      <c r="H48" s="1420"/>
      <c r="I48" s="1420"/>
      <c r="J48" s="1420"/>
      <c r="K48" s="1420"/>
      <c r="L48" s="561" t="s">
        <v>524</v>
      </c>
      <c r="M48" s="518">
        <f>SUM(M47:M47)</f>
        <v>0</v>
      </c>
      <c r="N48" s="519" t="s">
        <v>196</v>
      </c>
      <c r="O48" s="552"/>
    </row>
    <row r="49" spans="1:15" ht="29.25" customHeight="1" thickTop="1">
      <c r="A49" s="553"/>
      <c r="B49" s="1334" t="s">
        <v>648</v>
      </c>
      <c r="C49" s="1335"/>
      <c r="D49" s="1335"/>
      <c r="E49" s="1335"/>
      <c r="F49" s="1335"/>
      <c r="G49" s="1335"/>
      <c r="H49" s="1335"/>
      <c r="I49" s="1335"/>
      <c r="J49" s="1335"/>
      <c r="K49" s="1335"/>
      <c r="L49" s="554" t="s">
        <v>554</v>
      </c>
      <c r="M49" s="555">
        <f>M46+M48</f>
        <v>0</v>
      </c>
      <c r="N49" s="556" t="s">
        <v>196</v>
      </c>
      <c r="O49" s="557" t="s">
        <v>922</v>
      </c>
    </row>
    <row r="50" spans="1:15" ht="28.5">
      <c r="A50" s="493"/>
    </row>
  </sheetData>
  <sheetProtection sheet="1" selectLockedCells="1"/>
  <mergeCells count="78">
    <mergeCell ref="B49:K49"/>
    <mergeCell ref="D44:G44"/>
    <mergeCell ref="I44:L44"/>
    <mergeCell ref="D45:K45"/>
    <mergeCell ref="C46:K46"/>
    <mergeCell ref="B47:B48"/>
    <mergeCell ref="C47:C48"/>
    <mergeCell ref="D47:H47"/>
    <mergeCell ref="I47:L47"/>
    <mergeCell ref="D48:K48"/>
    <mergeCell ref="C14:C45"/>
    <mergeCell ref="D14:G14"/>
    <mergeCell ref="I14:J14"/>
    <mergeCell ref="K14:L14"/>
    <mergeCell ref="B15:B46"/>
    <mergeCell ref="D15:D22"/>
    <mergeCell ref="D38:K38"/>
    <mergeCell ref="D39:G39"/>
    <mergeCell ref="O39:O43"/>
    <mergeCell ref="D40:G40"/>
    <mergeCell ref="D41:G41"/>
    <mergeCell ref="I41:J41"/>
    <mergeCell ref="K41:L41"/>
    <mergeCell ref="D42:G42"/>
    <mergeCell ref="D43:H43"/>
    <mergeCell ref="O24:O26"/>
    <mergeCell ref="E25:F26"/>
    <mergeCell ref="G25:H25"/>
    <mergeCell ref="G26:H26"/>
    <mergeCell ref="D27:K27"/>
    <mergeCell ref="D28:D37"/>
    <mergeCell ref="E28:H28"/>
    <mergeCell ref="O28:O37"/>
    <mergeCell ref="E29:H29"/>
    <mergeCell ref="E30:H30"/>
    <mergeCell ref="E31:H31"/>
    <mergeCell ref="E32:H32"/>
    <mergeCell ref="E33:H33"/>
    <mergeCell ref="E34:E37"/>
    <mergeCell ref="F34:H34"/>
    <mergeCell ref="F35:H35"/>
    <mergeCell ref="F36:H36"/>
    <mergeCell ref="F37:H37"/>
    <mergeCell ref="O15:O22"/>
    <mergeCell ref="E16:H16"/>
    <mergeCell ref="E17:H17"/>
    <mergeCell ref="E18:H18"/>
    <mergeCell ref="E19:H19"/>
    <mergeCell ref="E20:H20"/>
    <mergeCell ref="E21:H21"/>
    <mergeCell ref="E22:H22"/>
    <mergeCell ref="E15:H15"/>
    <mergeCell ref="D23:K23"/>
    <mergeCell ref="D24:D26"/>
    <mergeCell ref="E24:H24"/>
    <mergeCell ref="G10:I10"/>
    <mergeCell ref="K10:L10"/>
    <mergeCell ref="G11:I11"/>
    <mergeCell ref="G12:I12"/>
    <mergeCell ref="K12:L12"/>
    <mergeCell ref="D13:K13"/>
    <mergeCell ref="B8:C13"/>
    <mergeCell ref="D8:J8"/>
    <mergeCell ref="K8:L8"/>
    <mergeCell ref="M8:N8"/>
    <mergeCell ref="D9:I9"/>
    <mergeCell ref="D10:F12"/>
    <mergeCell ref="K9:L9"/>
    <mergeCell ref="K11:L11"/>
    <mergeCell ref="M9:N9"/>
    <mergeCell ref="M10:N10"/>
    <mergeCell ref="M11:N11"/>
    <mergeCell ref="M12:N12"/>
    <mergeCell ref="B2:G2"/>
    <mergeCell ref="B4:F4"/>
    <mergeCell ref="G4:H4"/>
    <mergeCell ref="B6:F6"/>
    <mergeCell ref="G6:N6"/>
  </mergeCells>
  <phoneticPr fontId="8"/>
  <conditionalFormatting sqref="Y42:XFD42 A47:D47 A48:B49 A8:B8 D8 D10 A9:A13 A4:G4 K8:N8 I47:L47 L48:L49 A50:XFD1048576 A14:N37 D13:N13 A5:XFD7 I4:XFD4 J9:L9 G10:L12 A38:L42 N38:N49 A44:L46 A43:C43 I43:L43 P43:XFD49 P42:W42 P8:XFD41 A1:XFD3">
    <cfRule type="expression" dxfId="33" priority="11">
      <formula>_xlfn.ISFORMULA(A1)=TRUE</formula>
    </cfRule>
  </conditionalFormatting>
  <conditionalFormatting sqref="M9:M12">
    <cfRule type="expression" dxfId="32" priority="10">
      <formula>_xlfn.ISFORMULA(M9)=TRUE</formula>
    </cfRule>
  </conditionalFormatting>
  <conditionalFormatting sqref="M44">
    <cfRule type="containsBlanks" dxfId="31" priority="7">
      <formula>LEN(TRIM(M44))=0</formula>
    </cfRule>
  </conditionalFormatting>
  <conditionalFormatting sqref="M38:M49">
    <cfRule type="expression" dxfId="30" priority="6">
      <formula>_xlfn.ISFORMULA(M38)=TRUE</formula>
    </cfRule>
  </conditionalFormatting>
  <conditionalFormatting sqref="D43">
    <cfRule type="expression" dxfId="29" priority="5">
      <formula>_xlfn.ISFORMULA(D43)=TRUE</formula>
    </cfRule>
  </conditionalFormatting>
  <conditionalFormatting sqref="O9:O49">
    <cfRule type="expression" dxfId="28" priority="4">
      <formula>_xlfn.ISFORMULA(O9)=TRUE</formula>
    </cfRule>
  </conditionalFormatting>
  <conditionalFormatting sqref="D9:I9">
    <cfRule type="expression" dxfId="27" priority="3">
      <formula>_xlfn.ISFORMULA(D9)=TRUE</formula>
    </cfRule>
  </conditionalFormatting>
  <conditionalFormatting sqref="O8">
    <cfRule type="expression" dxfId="26" priority="2">
      <formula>_xlfn.ISFORMULA(O8)=TRUE</formula>
    </cfRule>
  </conditionalFormatting>
  <conditionalFormatting sqref="D48:K48">
    <cfRule type="expression" dxfId="25" priority="1">
      <formula>_xlfn.ISFORMULA(D48)=TRUE</formula>
    </cfRule>
  </conditionalFormatting>
  <printOptions horizontalCentered="1"/>
  <pageMargins left="0.51181102362204722" right="0.11811023622047245" top="0.35433070866141736" bottom="0.35433070866141736" header="0.31496062992125984" footer="0.11811023622047245"/>
  <pageSetup paperSize="9" scale="55" fitToHeight="0" orientation="portrait" r:id="rId1"/>
  <headerFooter>
    <oddFooter>&amp;R&amp;K00-049R3高層ZEH-M_ver.1</oddFooter>
  </headerFooter>
  <ignoredErrors>
    <ignoredError sqref="G4" numberStoredAsText="1"/>
    <ignoredError sqref="M23:M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5DBF6-3DA9-4BDD-AC44-870A3A875B22}">
  <sheetPr>
    <pageSetUpPr fitToPage="1"/>
  </sheetPr>
  <dimension ref="A1:S50"/>
  <sheetViews>
    <sheetView showGridLines="0" view="pageBreakPreview" zoomScale="80" zoomScaleNormal="60" zoomScaleSheetLayoutView="80" workbookViewId="0"/>
  </sheetViews>
  <sheetFormatPr defaultRowHeight="21"/>
  <cols>
    <col min="1" max="1" width="2.625" style="35" customWidth="1"/>
    <col min="2" max="4" width="4.625" style="36" customWidth="1"/>
    <col min="5" max="6" width="8.625" style="36" customWidth="1"/>
    <col min="7" max="7" width="15.625" style="36" customWidth="1"/>
    <col min="8" max="8" width="10.625" style="481" customWidth="1"/>
    <col min="9" max="9" width="15.625" style="454" customWidth="1"/>
    <col min="10" max="10" width="4.625" style="481" customWidth="1"/>
    <col min="11" max="11" width="10.625" style="36" customWidth="1"/>
    <col min="12" max="12" width="4.625" style="481" customWidth="1"/>
    <col min="13" max="13" width="15.625" style="454" customWidth="1"/>
    <col min="14" max="14" width="4.625" style="481" customWidth="1"/>
    <col min="15" max="15" width="48.625" style="489" customWidth="1"/>
    <col min="16" max="16" width="9.25" style="615" bestFit="1" customWidth="1"/>
    <col min="17" max="16384" width="9" style="36"/>
  </cols>
  <sheetData>
    <row r="1" spans="1:19" s="615" customFormat="1" ht="19.899999999999999" customHeight="1">
      <c r="A1" s="648" t="s">
        <v>263</v>
      </c>
      <c r="B1" s="648"/>
      <c r="C1" s="648"/>
      <c r="D1" s="648"/>
      <c r="E1" s="648"/>
      <c r="F1" s="648"/>
      <c r="G1" s="648"/>
      <c r="H1" s="648"/>
      <c r="I1" s="648"/>
      <c r="J1" s="648"/>
      <c r="K1" s="648"/>
      <c r="L1" s="648"/>
      <c r="M1" s="648"/>
      <c r="N1" s="648"/>
      <c r="O1" s="648"/>
    </row>
    <row r="2" spans="1:19">
      <c r="B2" s="1418" t="s">
        <v>556</v>
      </c>
      <c r="C2" s="1418"/>
      <c r="D2" s="1418"/>
      <c r="E2" s="1418"/>
      <c r="F2" s="1418"/>
      <c r="G2" s="1418"/>
      <c r="O2" s="482"/>
    </row>
    <row r="3" spans="1:19" s="483" customFormat="1" ht="13.5">
      <c r="H3" s="484"/>
      <c r="I3" s="485"/>
      <c r="J3" s="484"/>
      <c r="L3" s="484"/>
      <c r="M3" s="485"/>
      <c r="N3" s="484"/>
      <c r="O3" s="486"/>
      <c r="P3" s="647"/>
    </row>
    <row r="4" spans="1:19" ht="30.75">
      <c r="A4" s="488"/>
      <c r="B4" s="1398" t="s">
        <v>264</v>
      </c>
      <c r="C4" s="1399"/>
      <c r="D4" s="1399"/>
      <c r="E4" s="1399"/>
      <c r="F4" s="1400"/>
      <c r="G4" s="1392" t="s">
        <v>540</v>
      </c>
      <c r="H4" s="1393"/>
    </row>
    <row r="5" spans="1:19" s="483" customFormat="1" ht="8.1" customHeight="1">
      <c r="B5" s="490"/>
      <c r="C5" s="490"/>
      <c r="D5" s="490"/>
      <c r="E5" s="490"/>
      <c r="H5" s="484"/>
      <c r="I5" s="485"/>
      <c r="J5" s="484"/>
      <c r="L5" s="484"/>
      <c r="M5" s="485"/>
      <c r="N5" s="484"/>
      <c r="O5" s="486"/>
      <c r="P5" s="647"/>
    </row>
    <row r="6" spans="1:19" ht="45" customHeight="1">
      <c r="A6" s="488"/>
      <c r="B6" s="1398" t="s">
        <v>265</v>
      </c>
      <c r="C6" s="1399"/>
      <c r="D6" s="1399"/>
      <c r="E6" s="1399"/>
      <c r="F6" s="1400"/>
      <c r="G6" s="1401" t="str">
        <f>'2.全体概要'!C7</f>
        <v>(例)　○○○○マンション</v>
      </c>
      <c r="H6" s="1402"/>
      <c r="I6" s="1402"/>
      <c r="J6" s="1402"/>
      <c r="K6" s="1402"/>
      <c r="L6" s="1402"/>
      <c r="M6" s="1402"/>
      <c r="N6" s="1402"/>
      <c r="O6" s="491" t="s">
        <v>266</v>
      </c>
      <c r="P6" s="648"/>
      <c r="Q6" s="466"/>
      <c r="R6" s="466"/>
      <c r="S6" s="466"/>
    </row>
    <row r="7" spans="1:19" s="483" customFormat="1" ht="13.5">
      <c r="H7" s="484"/>
      <c r="I7" s="485"/>
      <c r="J7" s="484"/>
      <c r="L7" s="484"/>
      <c r="M7" s="485"/>
      <c r="N7" s="484"/>
      <c r="O7" s="486"/>
      <c r="P7" s="647"/>
    </row>
    <row r="8" spans="1:19" ht="21" customHeight="1">
      <c r="B8" s="1377" t="s">
        <v>302</v>
      </c>
      <c r="C8" s="1378"/>
      <c r="D8" s="1398" t="s">
        <v>267</v>
      </c>
      <c r="E8" s="1399"/>
      <c r="F8" s="1399"/>
      <c r="G8" s="1399"/>
      <c r="H8" s="1399"/>
      <c r="I8" s="1399"/>
      <c r="J8" s="1400"/>
      <c r="K8" s="1398" t="s">
        <v>268</v>
      </c>
      <c r="L8" s="1400"/>
      <c r="M8" s="1399" t="s">
        <v>269</v>
      </c>
      <c r="N8" s="1399"/>
      <c r="O8" s="492" t="s">
        <v>270</v>
      </c>
    </row>
    <row r="9" spans="1:19" ht="28.5" customHeight="1">
      <c r="A9" s="493"/>
      <c r="B9" s="1379"/>
      <c r="C9" s="1380"/>
      <c r="D9" s="1403" t="s">
        <v>604</v>
      </c>
      <c r="E9" s="1404"/>
      <c r="F9" s="1404"/>
      <c r="G9" s="1404"/>
      <c r="H9" s="1404"/>
      <c r="I9" s="1404"/>
      <c r="J9" s="494" t="s">
        <v>415</v>
      </c>
      <c r="K9" s="1396"/>
      <c r="L9" s="1397"/>
      <c r="M9" s="1436"/>
      <c r="N9" s="1437"/>
      <c r="O9" s="498"/>
    </row>
    <row r="10" spans="1:19" ht="28.5" customHeight="1">
      <c r="A10" s="493"/>
      <c r="B10" s="1379"/>
      <c r="C10" s="1380"/>
      <c r="D10" s="1405" t="s">
        <v>410</v>
      </c>
      <c r="E10" s="1406"/>
      <c r="F10" s="1407"/>
      <c r="G10" s="1341" t="s">
        <v>271</v>
      </c>
      <c r="H10" s="1341"/>
      <c r="I10" s="1341"/>
      <c r="J10" s="499" t="s">
        <v>416</v>
      </c>
      <c r="K10" s="1396"/>
      <c r="L10" s="1397"/>
      <c r="M10" s="1438"/>
      <c r="N10" s="1439"/>
      <c r="O10" s="502"/>
    </row>
    <row r="11" spans="1:19" ht="28.5">
      <c r="A11" s="493"/>
      <c r="B11" s="1379"/>
      <c r="C11" s="1380"/>
      <c r="D11" s="1408"/>
      <c r="E11" s="1409"/>
      <c r="F11" s="1410"/>
      <c r="G11" s="1416" t="s">
        <v>272</v>
      </c>
      <c r="H11" s="1417"/>
      <c r="I11" s="1417"/>
      <c r="J11" s="503" t="s">
        <v>417</v>
      </c>
      <c r="K11" s="1434"/>
      <c r="L11" s="1435"/>
      <c r="M11" s="1440"/>
      <c r="N11" s="1441"/>
      <c r="O11" s="507"/>
    </row>
    <row r="12" spans="1:19" ht="29.25" thickBot="1">
      <c r="A12" s="493"/>
      <c r="B12" s="1379"/>
      <c r="C12" s="1380"/>
      <c r="D12" s="1411"/>
      <c r="E12" s="1412"/>
      <c r="F12" s="1413"/>
      <c r="G12" s="1414" t="s">
        <v>553</v>
      </c>
      <c r="H12" s="1415"/>
      <c r="I12" s="1415"/>
      <c r="J12" s="508" t="s">
        <v>418</v>
      </c>
      <c r="K12" s="1394"/>
      <c r="L12" s="1395"/>
      <c r="M12" s="1442"/>
      <c r="N12" s="1443"/>
      <c r="O12" s="511"/>
    </row>
    <row r="13" spans="1:19" ht="29.25" thickTop="1">
      <c r="A13" s="493"/>
      <c r="B13" s="1381"/>
      <c r="C13" s="1382"/>
      <c r="D13" s="1344" t="s">
        <v>420</v>
      </c>
      <c r="E13" s="1345"/>
      <c r="F13" s="1345"/>
      <c r="G13" s="1345"/>
      <c r="H13" s="1345"/>
      <c r="I13" s="1345"/>
      <c r="J13" s="1345"/>
      <c r="K13" s="1345"/>
      <c r="L13" s="512" t="s">
        <v>522</v>
      </c>
      <c r="M13" s="513">
        <f>M9+M12</f>
        <v>0</v>
      </c>
      <c r="N13" s="514" t="s">
        <v>196</v>
      </c>
      <c r="O13" s="515" t="s">
        <v>523</v>
      </c>
    </row>
    <row r="14" spans="1:19" ht="108" customHeight="1" thickBot="1">
      <c r="A14" s="493"/>
      <c r="B14" s="516" t="s">
        <v>545</v>
      </c>
      <c r="C14" s="1346" t="s">
        <v>274</v>
      </c>
      <c r="D14" s="1432" t="s">
        <v>275</v>
      </c>
      <c r="E14" s="1433"/>
      <c r="F14" s="1433"/>
      <c r="G14" s="1433"/>
      <c r="H14" s="517" t="s">
        <v>521</v>
      </c>
      <c r="I14" s="1383"/>
      <c r="J14" s="1384"/>
      <c r="K14" s="1383"/>
      <c r="L14" s="1384"/>
      <c r="M14" s="518">
        <f>SUMIF('7.住戸情報入力'!P:P,G4,'7.住戸情報入力'!O:O)</f>
        <v>0</v>
      </c>
      <c r="N14" s="519" t="s">
        <v>196</v>
      </c>
      <c r="O14" s="520" t="s">
        <v>636</v>
      </c>
    </row>
    <row r="15" spans="1:19" ht="28.5" customHeight="1" thickTop="1">
      <c r="A15" s="493"/>
      <c r="B15" s="1360" t="s">
        <v>276</v>
      </c>
      <c r="C15" s="1346"/>
      <c r="D15" s="1385" t="s">
        <v>277</v>
      </c>
      <c r="E15" s="1386" t="s">
        <v>881</v>
      </c>
      <c r="F15" s="1387"/>
      <c r="G15" s="1387"/>
      <c r="H15" s="1387"/>
      <c r="I15" s="521">
        <v>150000</v>
      </c>
      <c r="J15" s="522" t="s">
        <v>196</v>
      </c>
      <c r="K15" s="523">
        <f>SUMIFS('7.住戸情報入力'!R:R,'7.住戸情報入力'!Q:Q,E15,'7.住戸情報入力'!S:S,$G$4)+SUMIFS('7.住戸情報入力'!U:U,'7.住戸情報入力'!T:T,E15,'7.住戸情報入力'!V:V,$G$4)</f>
        <v>0</v>
      </c>
      <c r="L15" s="522" t="s">
        <v>278</v>
      </c>
      <c r="M15" s="524">
        <f t="shared" ref="M15:M22" si="0">I15*K15</f>
        <v>0</v>
      </c>
      <c r="N15" s="522" t="s">
        <v>196</v>
      </c>
      <c r="O15" s="1370" t="s">
        <v>637</v>
      </c>
    </row>
    <row r="16" spans="1:19" ht="28.5">
      <c r="A16" s="493"/>
      <c r="B16" s="1360"/>
      <c r="C16" s="1346"/>
      <c r="D16" s="1346"/>
      <c r="E16" s="1342" t="s">
        <v>882</v>
      </c>
      <c r="F16" s="1343"/>
      <c r="G16" s="1343"/>
      <c r="H16" s="1343"/>
      <c r="I16" s="525">
        <v>160000</v>
      </c>
      <c r="J16" s="505" t="s">
        <v>196</v>
      </c>
      <c r="K16" s="504">
        <f>SUMIFS('7.住戸情報入力'!R:R,'7.住戸情報入力'!Q:Q,E16,'7.住戸情報入力'!S:S,$G$4)+SUMIFS('7.住戸情報入力'!U:U,'7.住戸情報入力'!T:T,E16,'7.住戸情報入力'!V:V,$G$4)</f>
        <v>0</v>
      </c>
      <c r="L16" s="505" t="s">
        <v>278</v>
      </c>
      <c r="M16" s="506">
        <f t="shared" si="0"/>
        <v>0</v>
      </c>
      <c r="N16" s="505" t="s">
        <v>196</v>
      </c>
      <c r="O16" s="1371"/>
    </row>
    <row r="17" spans="1:15" ht="28.5">
      <c r="A17" s="493"/>
      <c r="B17" s="1360"/>
      <c r="C17" s="1346"/>
      <c r="D17" s="1346"/>
      <c r="E17" s="1342" t="s">
        <v>883</v>
      </c>
      <c r="F17" s="1343"/>
      <c r="G17" s="1343"/>
      <c r="H17" s="1343"/>
      <c r="I17" s="525">
        <v>170000</v>
      </c>
      <c r="J17" s="505" t="s">
        <v>196</v>
      </c>
      <c r="K17" s="504">
        <f>SUMIFS('7.住戸情報入力'!R:R,'7.住戸情報入力'!Q:Q,E17,'7.住戸情報入力'!S:S,$G$4)+SUMIFS('7.住戸情報入力'!U:U,'7.住戸情報入力'!T:T,E17,'7.住戸情報入力'!V:V,$G$4)</f>
        <v>0</v>
      </c>
      <c r="L17" s="505" t="s">
        <v>278</v>
      </c>
      <c r="M17" s="506">
        <f t="shared" si="0"/>
        <v>0</v>
      </c>
      <c r="N17" s="505" t="s">
        <v>196</v>
      </c>
      <c r="O17" s="1371"/>
    </row>
    <row r="18" spans="1:15" ht="28.5">
      <c r="A18" s="493"/>
      <c r="B18" s="1360"/>
      <c r="C18" s="1346"/>
      <c r="D18" s="1346"/>
      <c r="E18" s="1342" t="s">
        <v>884</v>
      </c>
      <c r="F18" s="1343"/>
      <c r="G18" s="1343"/>
      <c r="H18" s="1343"/>
      <c r="I18" s="525">
        <v>180000</v>
      </c>
      <c r="J18" s="505" t="s">
        <v>196</v>
      </c>
      <c r="K18" s="504">
        <f>SUMIFS('7.住戸情報入力'!R:R,'7.住戸情報入力'!Q:Q,E18,'7.住戸情報入力'!S:S,$G$4)+SUMIFS('7.住戸情報入力'!U:U,'7.住戸情報入力'!T:T,E18,'7.住戸情報入力'!V:V,$G$4)</f>
        <v>0</v>
      </c>
      <c r="L18" s="505" t="s">
        <v>278</v>
      </c>
      <c r="M18" s="506">
        <f t="shared" si="0"/>
        <v>0</v>
      </c>
      <c r="N18" s="505" t="s">
        <v>196</v>
      </c>
      <c r="O18" s="1371"/>
    </row>
    <row r="19" spans="1:15" ht="28.5">
      <c r="A19" s="493"/>
      <c r="B19" s="1360"/>
      <c r="C19" s="1346"/>
      <c r="D19" s="1346"/>
      <c r="E19" s="1342" t="s">
        <v>885</v>
      </c>
      <c r="F19" s="1343"/>
      <c r="G19" s="1343"/>
      <c r="H19" s="1343"/>
      <c r="I19" s="525">
        <v>190000</v>
      </c>
      <c r="J19" s="505" t="s">
        <v>196</v>
      </c>
      <c r="K19" s="504">
        <f>SUMIFS('7.住戸情報入力'!R:R,'7.住戸情報入力'!Q:Q,E19,'7.住戸情報入力'!S:S,$G$4)+SUMIFS('7.住戸情報入力'!U:U,'7.住戸情報入力'!T:T,E19,'7.住戸情報入力'!V:V,$G$4)</f>
        <v>0</v>
      </c>
      <c r="L19" s="505" t="s">
        <v>278</v>
      </c>
      <c r="M19" s="506">
        <f t="shared" si="0"/>
        <v>0</v>
      </c>
      <c r="N19" s="505" t="s">
        <v>196</v>
      </c>
      <c r="O19" s="1371"/>
    </row>
    <row r="20" spans="1:15" ht="28.5">
      <c r="A20" s="493"/>
      <c r="B20" s="1360"/>
      <c r="C20" s="1346"/>
      <c r="D20" s="1346"/>
      <c r="E20" s="1342" t="s">
        <v>886</v>
      </c>
      <c r="F20" s="1343"/>
      <c r="G20" s="1343"/>
      <c r="H20" s="1343"/>
      <c r="I20" s="525">
        <v>200000</v>
      </c>
      <c r="J20" s="505" t="s">
        <v>196</v>
      </c>
      <c r="K20" s="504">
        <f>SUMIFS('7.住戸情報入力'!R:R,'7.住戸情報入力'!Q:Q,E20,'7.住戸情報入力'!S:S,$G$4)+SUMIFS('7.住戸情報入力'!U:U,'7.住戸情報入力'!T:T,E20,'7.住戸情報入力'!V:V,$G$4)</f>
        <v>0</v>
      </c>
      <c r="L20" s="505" t="s">
        <v>278</v>
      </c>
      <c r="M20" s="506">
        <f t="shared" si="0"/>
        <v>0</v>
      </c>
      <c r="N20" s="505" t="s">
        <v>196</v>
      </c>
      <c r="O20" s="1371"/>
    </row>
    <row r="21" spans="1:15" ht="28.5">
      <c r="A21" s="493"/>
      <c r="B21" s="1360"/>
      <c r="C21" s="1346"/>
      <c r="D21" s="1346"/>
      <c r="E21" s="1342" t="s">
        <v>887</v>
      </c>
      <c r="F21" s="1343"/>
      <c r="G21" s="1343"/>
      <c r="H21" s="1343"/>
      <c r="I21" s="525">
        <v>220000</v>
      </c>
      <c r="J21" s="505" t="s">
        <v>196</v>
      </c>
      <c r="K21" s="504">
        <f>SUMIFS('7.住戸情報入力'!R:R,'7.住戸情報入力'!Q:Q,E21,'7.住戸情報入力'!S:S,$G$4)+SUMIFS('7.住戸情報入力'!U:U,'7.住戸情報入力'!T:T,E21,'7.住戸情報入力'!V:V,$G$4)</f>
        <v>0</v>
      </c>
      <c r="L21" s="505" t="s">
        <v>278</v>
      </c>
      <c r="M21" s="506">
        <f t="shared" si="0"/>
        <v>0</v>
      </c>
      <c r="N21" s="505" t="s">
        <v>196</v>
      </c>
      <c r="O21" s="1371"/>
    </row>
    <row r="22" spans="1:15" ht="29.25" thickBot="1">
      <c r="A22" s="493"/>
      <c r="B22" s="1360"/>
      <c r="C22" s="1346"/>
      <c r="D22" s="1347"/>
      <c r="E22" s="1388" t="s">
        <v>888</v>
      </c>
      <c r="F22" s="1389"/>
      <c r="G22" s="1389"/>
      <c r="H22" s="1389"/>
      <c r="I22" s="526">
        <v>240000</v>
      </c>
      <c r="J22" s="527" t="s">
        <v>196</v>
      </c>
      <c r="K22" s="528">
        <f>SUMIFS('7.住戸情報入力'!R:R,'7.住戸情報入力'!Q:Q,E22,'7.住戸情報入力'!S:S,$G$4)+SUMIFS('7.住戸情報入力'!U:U,'7.住戸情報入力'!T:T,E22,'7.住戸情報入力'!V:V,$G$4)</f>
        <v>0</v>
      </c>
      <c r="L22" s="527" t="s">
        <v>278</v>
      </c>
      <c r="M22" s="529">
        <f t="shared" si="0"/>
        <v>0</v>
      </c>
      <c r="N22" s="527" t="s">
        <v>196</v>
      </c>
      <c r="O22" s="1372"/>
    </row>
    <row r="23" spans="1:15" ht="29.25" thickTop="1">
      <c r="A23" s="493"/>
      <c r="B23" s="1360"/>
      <c r="C23" s="1346"/>
      <c r="D23" s="1344" t="s">
        <v>525</v>
      </c>
      <c r="E23" s="1345"/>
      <c r="F23" s="1345"/>
      <c r="G23" s="1345"/>
      <c r="H23" s="1345"/>
      <c r="I23" s="1345"/>
      <c r="J23" s="1345"/>
      <c r="K23" s="1345"/>
      <c r="L23" s="512" t="s">
        <v>477</v>
      </c>
      <c r="M23" s="513">
        <f>SUM(M15:M22)</f>
        <v>0</v>
      </c>
      <c r="N23" s="514" t="s">
        <v>196</v>
      </c>
      <c r="O23" s="530"/>
    </row>
    <row r="24" spans="1:15" ht="28.5" customHeight="1">
      <c r="A24" s="493"/>
      <c r="B24" s="1360"/>
      <c r="C24" s="1346"/>
      <c r="D24" s="1346" t="s">
        <v>279</v>
      </c>
      <c r="E24" s="1339" t="s">
        <v>280</v>
      </c>
      <c r="F24" s="1339"/>
      <c r="G24" s="1339"/>
      <c r="H24" s="1339"/>
      <c r="I24" s="531">
        <v>100000</v>
      </c>
      <c r="J24" s="496" t="s">
        <v>196</v>
      </c>
      <c r="K24" s="495">
        <f>COUNTIFS('7.住戸情報入力'!W:W,"床暖房",'7.住戸情報入力'!X:X,$G$4)</f>
        <v>0</v>
      </c>
      <c r="L24" s="496" t="s">
        <v>278</v>
      </c>
      <c r="M24" s="497">
        <f>I24*K24</f>
        <v>0</v>
      </c>
      <c r="N24" s="496" t="s">
        <v>196</v>
      </c>
      <c r="O24" s="1373" t="s">
        <v>638</v>
      </c>
    </row>
    <row r="25" spans="1:15" ht="28.5">
      <c r="A25" s="493"/>
      <c r="B25" s="1360"/>
      <c r="C25" s="1346"/>
      <c r="D25" s="1346"/>
      <c r="E25" s="1348" t="s">
        <v>281</v>
      </c>
      <c r="F25" s="1349"/>
      <c r="G25" s="1341" t="s">
        <v>889</v>
      </c>
      <c r="H25" s="1341"/>
      <c r="I25" s="532">
        <v>530000</v>
      </c>
      <c r="J25" s="533" t="s">
        <v>196</v>
      </c>
      <c r="K25" s="534">
        <f>COUNTIFS('7.住戸情報入力'!W:W,"エアコン*"&amp;G25,'7.住戸情報入力'!X:X,$G$4)</f>
        <v>0</v>
      </c>
      <c r="L25" s="533" t="s">
        <v>278</v>
      </c>
      <c r="M25" s="535">
        <f>I25*K25</f>
        <v>0</v>
      </c>
      <c r="N25" s="533" t="s">
        <v>196</v>
      </c>
      <c r="O25" s="1371"/>
    </row>
    <row r="26" spans="1:15" ht="29.25" thickBot="1">
      <c r="A26" s="493"/>
      <c r="B26" s="1360"/>
      <c r="C26" s="1346"/>
      <c r="D26" s="1347"/>
      <c r="E26" s="1350"/>
      <c r="F26" s="1351"/>
      <c r="G26" s="1389" t="s">
        <v>890</v>
      </c>
      <c r="H26" s="1389"/>
      <c r="I26" s="526">
        <v>460000</v>
      </c>
      <c r="J26" s="527" t="s">
        <v>196</v>
      </c>
      <c r="K26" s="528">
        <f>COUNTIFS('7.住戸情報入力'!W:W,"エアコン*"&amp;G26,'7.住戸情報入力'!X:X,$G$4)</f>
        <v>0</v>
      </c>
      <c r="L26" s="527" t="s">
        <v>278</v>
      </c>
      <c r="M26" s="529">
        <f>I26*K26</f>
        <v>0</v>
      </c>
      <c r="N26" s="527" t="s">
        <v>196</v>
      </c>
      <c r="O26" s="1372"/>
    </row>
    <row r="27" spans="1:15" ht="29.25" thickTop="1">
      <c r="A27" s="493"/>
      <c r="B27" s="1360"/>
      <c r="C27" s="1346"/>
      <c r="D27" s="1344" t="s">
        <v>525</v>
      </c>
      <c r="E27" s="1345"/>
      <c r="F27" s="1345"/>
      <c r="G27" s="1345"/>
      <c r="H27" s="1345"/>
      <c r="I27" s="1345"/>
      <c r="J27" s="1345"/>
      <c r="K27" s="1345"/>
      <c r="L27" s="512" t="s">
        <v>478</v>
      </c>
      <c r="M27" s="513">
        <f>SUM(M24:M26)</f>
        <v>0</v>
      </c>
      <c r="N27" s="514" t="s">
        <v>196</v>
      </c>
      <c r="O27" s="536"/>
    </row>
    <row r="28" spans="1:15" ht="28.5">
      <c r="A28" s="493"/>
      <c r="B28" s="1360"/>
      <c r="C28" s="1346"/>
      <c r="D28" s="1346" t="s">
        <v>282</v>
      </c>
      <c r="E28" s="1390" t="s">
        <v>552</v>
      </c>
      <c r="F28" s="1391"/>
      <c r="G28" s="1391"/>
      <c r="H28" s="1391"/>
      <c r="I28" s="532">
        <v>300000</v>
      </c>
      <c r="J28" s="533" t="s">
        <v>196</v>
      </c>
      <c r="K28" s="534">
        <f>COUNTIFS('7.住戸情報入力'!AA:AA,E28,'7.住戸情報入力'!AF:AF,$G$4)</f>
        <v>0</v>
      </c>
      <c r="L28" s="533" t="s">
        <v>278</v>
      </c>
      <c r="M28" s="535">
        <f t="shared" ref="M28:M37" si="1">I28*K28</f>
        <v>0</v>
      </c>
      <c r="N28" s="533" t="s">
        <v>196</v>
      </c>
      <c r="O28" s="1357" t="s">
        <v>638</v>
      </c>
    </row>
    <row r="29" spans="1:15" ht="28.5">
      <c r="A29" s="493"/>
      <c r="B29" s="1360"/>
      <c r="C29" s="1346"/>
      <c r="D29" s="1346"/>
      <c r="E29" s="1352" t="s">
        <v>551</v>
      </c>
      <c r="F29" s="1353"/>
      <c r="G29" s="1353"/>
      <c r="H29" s="1353"/>
      <c r="I29" s="525">
        <v>160000</v>
      </c>
      <c r="J29" s="505" t="s">
        <v>196</v>
      </c>
      <c r="K29" s="504">
        <f>COUNTIFS('7.住戸情報入力'!AA:AA,E29,'7.住戸情報入力'!AF:AF,$G$4)</f>
        <v>0</v>
      </c>
      <c r="L29" s="505" t="s">
        <v>278</v>
      </c>
      <c r="M29" s="506">
        <f t="shared" si="1"/>
        <v>0</v>
      </c>
      <c r="N29" s="505" t="s">
        <v>196</v>
      </c>
      <c r="O29" s="1358"/>
    </row>
    <row r="30" spans="1:15" ht="28.5">
      <c r="A30" s="493"/>
      <c r="B30" s="1360"/>
      <c r="C30" s="1346"/>
      <c r="D30" s="1346"/>
      <c r="E30" s="1352" t="s">
        <v>283</v>
      </c>
      <c r="F30" s="1353"/>
      <c r="G30" s="1353"/>
      <c r="H30" s="1353"/>
      <c r="I30" s="525">
        <v>400000</v>
      </c>
      <c r="J30" s="505" t="s">
        <v>196</v>
      </c>
      <c r="K30" s="504">
        <f>COUNTIFS('7.住戸情報入力'!AA:AA,E30,'7.住戸情報入力'!AF:AF,$G$4)</f>
        <v>0</v>
      </c>
      <c r="L30" s="505" t="s">
        <v>278</v>
      </c>
      <c r="M30" s="506">
        <f t="shared" si="1"/>
        <v>0</v>
      </c>
      <c r="N30" s="505" t="s">
        <v>196</v>
      </c>
      <c r="O30" s="1358"/>
    </row>
    <row r="31" spans="1:15" ht="28.5">
      <c r="A31" s="493"/>
      <c r="B31" s="1360"/>
      <c r="C31" s="1346"/>
      <c r="D31" s="1346"/>
      <c r="E31" s="1352" t="s">
        <v>431</v>
      </c>
      <c r="F31" s="1353"/>
      <c r="G31" s="1353"/>
      <c r="H31" s="1353"/>
      <c r="I31" s="525">
        <v>1000000</v>
      </c>
      <c r="J31" s="505" t="s">
        <v>196</v>
      </c>
      <c r="K31" s="504">
        <f>COUNTIFS('7.住戸情報入力'!AA:AA,E31,'7.住戸情報入力'!AF:AF,$G$4)</f>
        <v>0</v>
      </c>
      <c r="L31" s="505" t="s">
        <v>278</v>
      </c>
      <c r="M31" s="506">
        <f t="shared" si="1"/>
        <v>0</v>
      </c>
      <c r="N31" s="505" t="s">
        <v>196</v>
      </c>
      <c r="O31" s="1358"/>
    </row>
    <row r="32" spans="1:15" ht="28.5">
      <c r="A32" s="493"/>
      <c r="B32" s="1360"/>
      <c r="C32" s="1346"/>
      <c r="D32" s="1346"/>
      <c r="E32" s="1352" t="s">
        <v>583</v>
      </c>
      <c r="F32" s="1353"/>
      <c r="G32" s="1353"/>
      <c r="H32" s="1353"/>
      <c r="I32" s="525">
        <v>1230000</v>
      </c>
      <c r="J32" s="505" t="s">
        <v>196</v>
      </c>
      <c r="K32" s="504">
        <f>COUNTIFS('7.住戸情報入力'!AA:AA,E32,'7.住戸情報入力'!AF:AF,$G$4)</f>
        <v>0</v>
      </c>
      <c r="L32" s="505" t="s">
        <v>278</v>
      </c>
      <c r="M32" s="506">
        <f t="shared" si="1"/>
        <v>0</v>
      </c>
      <c r="N32" s="505" t="s">
        <v>196</v>
      </c>
      <c r="O32" s="1358"/>
    </row>
    <row r="33" spans="1:15" ht="28.5">
      <c r="A33" s="493"/>
      <c r="B33" s="1360"/>
      <c r="C33" s="1346"/>
      <c r="D33" s="1346"/>
      <c r="E33" s="1354" t="s">
        <v>432</v>
      </c>
      <c r="F33" s="1355"/>
      <c r="G33" s="1355"/>
      <c r="H33" s="1355"/>
      <c r="I33" s="537">
        <v>990000</v>
      </c>
      <c r="J33" s="538" t="s">
        <v>196</v>
      </c>
      <c r="K33" s="539">
        <f>COUNTIFS('7.住戸情報入力'!AA:AA,E33,'7.住戸情報入力'!AF:AF,$G$4)</f>
        <v>0</v>
      </c>
      <c r="L33" s="538" t="s">
        <v>278</v>
      </c>
      <c r="M33" s="540">
        <f t="shared" si="1"/>
        <v>0</v>
      </c>
      <c r="N33" s="538" t="s">
        <v>196</v>
      </c>
      <c r="O33" s="1358"/>
    </row>
    <row r="34" spans="1:15" ht="30.75">
      <c r="A34" s="488"/>
      <c r="B34" s="1360"/>
      <c r="C34" s="1346"/>
      <c r="D34" s="1346"/>
      <c r="E34" s="1369" t="s">
        <v>411</v>
      </c>
      <c r="F34" s="1367" t="s">
        <v>284</v>
      </c>
      <c r="G34" s="1368"/>
      <c r="H34" s="1368"/>
      <c r="I34" s="532">
        <v>250000</v>
      </c>
      <c r="J34" s="533" t="s">
        <v>196</v>
      </c>
      <c r="K34" s="534">
        <f>COUNTIFS('7.住戸情報入力'!AB:AB,"●",'7.住戸情報入力'!AF:AF,$G$4)</f>
        <v>0</v>
      </c>
      <c r="L34" s="533" t="s">
        <v>278</v>
      </c>
      <c r="M34" s="535">
        <f t="shared" si="1"/>
        <v>0</v>
      </c>
      <c r="N34" s="533" t="s">
        <v>196</v>
      </c>
      <c r="O34" s="1358"/>
    </row>
    <row r="35" spans="1:15" ht="30.75">
      <c r="A35" s="488"/>
      <c r="B35" s="1360"/>
      <c r="C35" s="1346"/>
      <c r="D35" s="1346"/>
      <c r="E35" s="1346"/>
      <c r="F35" s="1365" t="s">
        <v>285</v>
      </c>
      <c r="G35" s="1366"/>
      <c r="H35" s="1366"/>
      <c r="I35" s="525">
        <v>100000</v>
      </c>
      <c r="J35" s="505" t="s">
        <v>196</v>
      </c>
      <c r="K35" s="504">
        <f>COUNTIFS('7.住戸情報入力'!AC:AC,"●",'7.住戸情報入力'!AF:AF,$G$4)</f>
        <v>0</v>
      </c>
      <c r="L35" s="505" t="s">
        <v>278</v>
      </c>
      <c r="M35" s="506">
        <f t="shared" si="1"/>
        <v>0</v>
      </c>
      <c r="N35" s="505" t="s">
        <v>196</v>
      </c>
      <c r="O35" s="1358"/>
    </row>
    <row r="36" spans="1:15" ht="30.75">
      <c r="A36" s="488"/>
      <c r="B36" s="1360"/>
      <c r="C36" s="1346"/>
      <c r="D36" s="1346"/>
      <c r="E36" s="1346"/>
      <c r="F36" s="1363" t="s">
        <v>286</v>
      </c>
      <c r="G36" s="1364"/>
      <c r="H36" s="1364"/>
      <c r="I36" s="525">
        <v>120000</v>
      </c>
      <c r="J36" s="505" t="s">
        <v>196</v>
      </c>
      <c r="K36" s="504">
        <f>COUNTIFS('7.住戸情報入力'!AD:AD,"●",'7.住戸情報入力'!AF:AF,$G$4)</f>
        <v>0</v>
      </c>
      <c r="L36" s="505" t="s">
        <v>278</v>
      </c>
      <c r="M36" s="506">
        <f t="shared" si="1"/>
        <v>0</v>
      </c>
      <c r="N36" s="505" t="s">
        <v>196</v>
      </c>
      <c r="O36" s="1358"/>
    </row>
    <row r="37" spans="1:15" ht="31.5" thickBot="1">
      <c r="A37" s="488"/>
      <c r="B37" s="1360"/>
      <c r="C37" s="1346"/>
      <c r="D37" s="1347"/>
      <c r="E37" s="1347"/>
      <c r="F37" s="1361" t="s">
        <v>287</v>
      </c>
      <c r="G37" s="1362"/>
      <c r="H37" s="1362"/>
      <c r="I37" s="526">
        <v>60000</v>
      </c>
      <c r="J37" s="527" t="s">
        <v>196</v>
      </c>
      <c r="K37" s="528">
        <f>COUNTIFS('7.住戸情報入力'!AE:AE,"●",'7.住戸情報入力'!AF:AF,$G$4)</f>
        <v>0</v>
      </c>
      <c r="L37" s="527" t="s">
        <v>278</v>
      </c>
      <c r="M37" s="529">
        <f t="shared" si="1"/>
        <v>0</v>
      </c>
      <c r="N37" s="527" t="s">
        <v>196</v>
      </c>
      <c r="O37" s="1374"/>
    </row>
    <row r="38" spans="1:15" ht="29.25" thickTop="1">
      <c r="A38" s="493"/>
      <c r="B38" s="1360"/>
      <c r="C38" s="1346"/>
      <c r="D38" s="1344" t="s">
        <v>525</v>
      </c>
      <c r="E38" s="1345"/>
      <c r="F38" s="1345"/>
      <c r="G38" s="1345"/>
      <c r="H38" s="1345"/>
      <c r="I38" s="1345"/>
      <c r="J38" s="1345"/>
      <c r="K38" s="1345"/>
      <c r="L38" s="512" t="s">
        <v>479</v>
      </c>
      <c r="M38" s="513">
        <f>SUM(M28:M37)</f>
        <v>0</v>
      </c>
      <c r="N38" s="514" t="s">
        <v>196</v>
      </c>
      <c r="O38" s="536"/>
    </row>
    <row r="39" spans="1:15" ht="28.5">
      <c r="A39" s="493"/>
      <c r="B39" s="1360"/>
      <c r="C39" s="1346"/>
      <c r="D39" s="1338" t="s">
        <v>288</v>
      </c>
      <c r="E39" s="1339"/>
      <c r="F39" s="1339"/>
      <c r="G39" s="1339"/>
      <c r="H39" s="494"/>
      <c r="I39" s="531">
        <v>80000</v>
      </c>
      <c r="J39" s="496" t="s">
        <v>196</v>
      </c>
      <c r="K39" s="495">
        <f>COUNTIFS('7.住戸情報入力'!Y:Y,"ダクト*",'7.住戸情報入力'!Z:Z,$G$4)</f>
        <v>0</v>
      </c>
      <c r="L39" s="496" t="s">
        <v>278</v>
      </c>
      <c r="M39" s="497">
        <f>I39*K39</f>
        <v>0</v>
      </c>
      <c r="N39" s="496" t="s">
        <v>196</v>
      </c>
      <c r="O39" s="1357" t="s">
        <v>638</v>
      </c>
    </row>
    <row r="40" spans="1:15" ht="28.5">
      <c r="A40" s="493"/>
      <c r="B40" s="1360"/>
      <c r="C40" s="1346"/>
      <c r="D40" s="1338" t="s">
        <v>412</v>
      </c>
      <c r="E40" s="1339"/>
      <c r="F40" s="1339"/>
      <c r="G40" s="1339"/>
      <c r="H40" s="494"/>
      <c r="I40" s="531">
        <v>6000</v>
      </c>
      <c r="J40" s="496" t="s">
        <v>196</v>
      </c>
      <c r="K40" s="495">
        <f>SUMIF('7.住戸情報入力'!AH:AH,$G$4,'7.住戸情報入力'!AG:AG)</f>
        <v>0</v>
      </c>
      <c r="L40" s="496" t="s">
        <v>278</v>
      </c>
      <c r="M40" s="497">
        <f>I40*K40</f>
        <v>0</v>
      </c>
      <c r="N40" s="496" t="s">
        <v>196</v>
      </c>
      <c r="O40" s="1358"/>
    </row>
    <row r="41" spans="1:15" ht="28.5">
      <c r="A41" s="493"/>
      <c r="B41" s="1360"/>
      <c r="C41" s="1346"/>
      <c r="D41" s="1338" t="s">
        <v>457</v>
      </c>
      <c r="E41" s="1339"/>
      <c r="F41" s="1339"/>
      <c r="G41" s="1339"/>
      <c r="H41" s="494"/>
      <c r="I41" s="1375"/>
      <c r="J41" s="1376"/>
      <c r="K41" s="1375"/>
      <c r="L41" s="1376"/>
      <c r="M41" s="497">
        <f>SUMIF('7.住戸情報入力'!$AL:$AL,$G$4,'7.住戸情報入力'!AK:AK)</f>
        <v>0</v>
      </c>
      <c r="N41" s="496" t="s">
        <v>196</v>
      </c>
      <c r="O41" s="1358"/>
    </row>
    <row r="42" spans="1:15" ht="28.5">
      <c r="A42" s="493"/>
      <c r="B42" s="1360"/>
      <c r="C42" s="1346"/>
      <c r="D42" s="1340" t="s">
        <v>289</v>
      </c>
      <c r="E42" s="1341"/>
      <c r="F42" s="1341"/>
      <c r="G42" s="1341"/>
      <c r="H42" s="499"/>
      <c r="I42" s="532">
        <v>100000</v>
      </c>
      <c r="J42" s="533" t="s">
        <v>196</v>
      </c>
      <c r="K42" s="534">
        <f>COUNTIFS('7.住戸情報入力'!AI:AI,"有り",'7.住戸情報入力'!AJ:AJ,$G$4)</f>
        <v>0</v>
      </c>
      <c r="L42" s="533" t="s">
        <v>278</v>
      </c>
      <c r="M42" s="535">
        <f>I42*K42</f>
        <v>0</v>
      </c>
      <c r="N42" s="533" t="s">
        <v>196</v>
      </c>
      <c r="O42" s="1358"/>
    </row>
    <row r="43" spans="1:15" ht="28.5">
      <c r="A43" s="493"/>
      <c r="B43" s="1360"/>
      <c r="C43" s="1346"/>
      <c r="D43" s="1354" t="s">
        <v>414</v>
      </c>
      <c r="E43" s="1355"/>
      <c r="F43" s="1355"/>
      <c r="G43" s="1355"/>
      <c r="H43" s="1356"/>
      <c r="I43" s="542">
        <v>115000</v>
      </c>
      <c r="J43" s="514" t="s">
        <v>196</v>
      </c>
      <c r="K43" s="558">
        <f>COUNTIFS('7.住戸情報入力'!AI:AI,"有り（*",'7.住戸情報入力'!AJ:AJ,$G$4)</f>
        <v>0</v>
      </c>
      <c r="L43" s="514" t="s">
        <v>278</v>
      </c>
      <c r="M43" s="513">
        <f>I43*K43</f>
        <v>0</v>
      </c>
      <c r="N43" s="514" t="s">
        <v>196</v>
      </c>
      <c r="O43" s="1359"/>
    </row>
    <row r="44" spans="1:15" ht="28.5">
      <c r="A44" s="493"/>
      <c r="B44" s="1360"/>
      <c r="C44" s="1346"/>
      <c r="D44" s="1338" t="s">
        <v>413</v>
      </c>
      <c r="E44" s="1339"/>
      <c r="F44" s="1339"/>
      <c r="G44" s="1339"/>
      <c r="H44" s="494"/>
      <c r="I44" s="1427"/>
      <c r="J44" s="1428"/>
      <c r="K44" s="1428"/>
      <c r="L44" s="1429"/>
      <c r="M44" s="544">
        <f>'10-1.費用明細書（専有部）'!AG51</f>
        <v>0</v>
      </c>
      <c r="N44" s="496" t="s">
        <v>196</v>
      </c>
      <c r="O44" s="545"/>
    </row>
    <row r="45" spans="1:15" ht="29.25" thickBot="1">
      <c r="A45" s="493"/>
      <c r="B45" s="1360"/>
      <c r="C45" s="1347"/>
      <c r="D45" s="1419" t="s">
        <v>525</v>
      </c>
      <c r="E45" s="1420"/>
      <c r="F45" s="1420"/>
      <c r="G45" s="1420"/>
      <c r="H45" s="1420"/>
      <c r="I45" s="1420"/>
      <c r="J45" s="1420"/>
      <c r="K45" s="1420"/>
      <c r="L45" s="546" t="s">
        <v>480</v>
      </c>
      <c r="M45" s="518">
        <f>SUM(M39:M44)</f>
        <v>0</v>
      </c>
      <c r="N45" s="519" t="s">
        <v>196</v>
      </c>
      <c r="O45" s="547"/>
    </row>
    <row r="46" spans="1:15" ht="29.25" thickTop="1">
      <c r="A46" s="493"/>
      <c r="B46" s="1360"/>
      <c r="C46" s="1430" t="s">
        <v>546</v>
      </c>
      <c r="D46" s="1431"/>
      <c r="E46" s="1431"/>
      <c r="F46" s="1431"/>
      <c r="G46" s="1431"/>
      <c r="H46" s="1431"/>
      <c r="I46" s="1431"/>
      <c r="J46" s="1431"/>
      <c r="K46" s="1431"/>
      <c r="L46" s="512" t="s">
        <v>481</v>
      </c>
      <c r="M46" s="513">
        <f>SUM(M14,M23,M27,M38,M45)</f>
        <v>0</v>
      </c>
      <c r="N46" s="514" t="s">
        <v>196</v>
      </c>
      <c r="O46" s="548" t="s">
        <v>924</v>
      </c>
    </row>
    <row r="47" spans="1:15" ht="29.25" thickBot="1">
      <c r="A47" s="493"/>
      <c r="B47" s="1336" t="s">
        <v>459</v>
      </c>
      <c r="C47" s="1421" t="s">
        <v>923</v>
      </c>
      <c r="D47" s="1423" t="s">
        <v>458</v>
      </c>
      <c r="E47" s="1423"/>
      <c r="F47" s="1423"/>
      <c r="G47" s="1423"/>
      <c r="H47" s="1423"/>
      <c r="I47" s="1424"/>
      <c r="J47" s="1425"/>
      <c r="K47" s="1425"/>
      <c r="L47" s="1426"/>
      <c r="M47" s="549">
        <f>'10-2.費用明細書（共用部）'!AG71</f>
        <v>0</v>
      </c>
      <c r="N47" s="519" t="s">
        <v>196</v>
      </c>
      <c r="O47" s="550"/>
    </row>
    <row r="48" spans="1:15" ht="30" thickTop="1" thickBot="1">
      <c r="A48" s="493"/>
      <c r="B48" s="1337"/>
      <c r="C48" s="1422"/>
      <c r="D48" s="1419" t="s">
        <v>525</v>
      </c>
      <c r="E48" s="1420"/>
      <c r="F48" s="1420"/>
      <c r="G48" s="1420"/>
      <c r="H48" s="1420"/>
      <c r="I48" s="1420"/>
      <c r="J48" s="1420"/>
      <c r="K48" s="1420"/>
      <c r="L48" s="551" t="s">
        <v>524</v>
      </c>
      <c r="M48" s="509">
        <f>SUM(M47:M47)</f>
        <v>0</v>
      </c>
      <c r="N48" s="510" t="s">
        <v>196</v>
      </c>
      <c r="O48" s="552"/>
    </row>
    <row r="49" spans="1:15" ht="29.25" customHeight="1" thickTop="1">
      <c r="A49" s="553"/>
      <c r="B49" s="1334" t="s">
        <v>648</v>
      </c>
      <c r="C49" s="1335"/>
      <c r="D49" s="1335"/>
      <c r="E49" s="1335"/>
      <c r="F49" s="1335"/>
      <c r="G49" s="1335"/>
      <c r="H49" s="1335"/>
      <c r="I49" s="1335"/>
      <c r="J49" s="1335"/>
      <c r="K49" s="1335"/>
      <c r="L49" s="554" t="s">
        <v>554</v>
      </c>
      <c r="M49" s="555">
        <f>M46+M48</f>
        <v>0</v>
      </c>
      <c r="N49" s="556" t="s">
        <v>196</v>
      </c>
      <c r="O49" s="557" t="s">
        <v>922</v>
      </c>
    </row>
    <row r="50" spans="1:15" ht="28.5">
      <c r="A50" s="493"/>
    </row>
  </sheetData>
  <sheetProtection sheet="1" selectLockedCells="1"/>
  <mergeCells count="78">
    <mergeCell ref="B49:K49"/>
    <mergeCell ref="D44:G44"/>
    <mergeCell ref="I44:L44"/>
    <mergeCell ref="D45:K45"/>
    <mergeCell ref="C46:K46"/>
    <mergeCell ref="B47:B48"/>
    <mergeCell ref="C47:C48"/>
    <mergeCell ref="D47:H47"/>
    <mergeCell ref="I47:L47"/>
    <mergeCell ref="D48:K48"/>
    <mergeCell ref="C14:C45"/>
    <mergeCell ref="D14:G14"/>
    <mergeCell ref="I14:J14"/>
    <mergeCell ref="K14:L14"/>
    <mergeCell ref="B15:B46"/>
    <mergeCell ref="D15:D22"/>
    <mergeCell ref="D38:K38"/>
    <mergeCell ref="D39:G39"/>
    <mergeCell ref="O39:O43"/>
    <mergeCell ref="D40:G40"/>
    <mergeCell ref="D41:G41"/>
    <mergeCell ref="I41:J41"/>
    <mergeCell ref="K41:L41"/>
    <mergeCell ref="D42:G42"/>
    <mergeCell ref="D43:H43"/>
    <mergeCell ref="O24:O26"/>
    <mergeCell ref="E25:F26"/>
    <mergeCell ref="G25:H25"/>
    <mergeCell ref="G26:H26"/>
    <mergeCell ref="D27:K27"/>
    <mergeCell ref="D28:D37"/>
    <mergeCell ref="E28:H28"/>
    <mergeCell ref="O28:O37"/>
    <mergeCell ref="E29:H29"/>
    <mergeCell ref="E30:H30"/>
    <mergeCell ref="E31:H31"/>
    <mergeCell ref="E32:H32"/>
    <mergeCell ref="E33:H33"/>
    <mergeCell ref="E34:E37"/>
    <mergeCell ref="F34:H34"/>
    <mergeCell ref="F35:H35"/>
    <mergeCell ref="F36:H36"/>
    <mergeCell ref="F37:H37"/>
    <mergeCell ref="O15:O22"/>
    <mergeCell ref="E16:H16"/>
    <mergeCell ref="E17:H17"/>
    <mergeCell ref="E18:H18"/>
    <mergeCell ref="E19:H19"/>
    <mergeCell ref="E20:H20"/>
    <mergeCell ref="E21:H21"/>
    <mergeCell ref="E22:H22"/>
    <mergeCell ref="E15:H15"/>
    <mergeCell ref="D23:K23"/>
    <mergeCell ref="D24:D26"/>
    <mergeCell ref="E24:H24"/>
    <mergeCell ref="G10:I10"/>
    <mergeCell ref="K10:L10"/>
    <mergeCell ref="G11:I11"/>
    <mergeCell ref="G12:I12"/>
    <mergeCell ref="K12:L12"/>
    <mergeCell ref="D13:K13"/>
    <mergeCell ref="B8:C13"/>
    <mergeCell ref="D8:J8"/>
    <mergeCell ref="K8:L8"/>
    <mergeCell ref="M8:N8"/>
    <mergeCell ref="D9:I9"/>
    <mergeCell ref="D10:F12"/>
    <mergeCell ref="K9:L9"/>
    <mergeCell ref="K11:L11"/>
    <mergeCell ref="M9:N9"/>
    <mergeCell ref="M10:N10"/>
    <mergeCell ref="M11:N11"/>
    <mergeCell ref="M12:N12"/>
    <mergeCell ref="B2:G2"/>
    <mergeCell ref="B4:F4"/>
    <mergeCell ref="G4:H4"/>
    <mergeCell ref="B6:F6"/>
    <mergeCell ref="G6:N6"/>
  </mergeCells>
  <phoneticPr fontId="8"/>
  <conditionalFormatting sqref="Y42:XFD42 A47:D47 A48:B49 A8:B8 D8 D10 A9:A13 A4:G4 K8:N8 I47:L47 L48:L49 A50:XFD1048576 A14:N37 D13:N13 A5:XFD7 I4:XFD4 J9:L9 G10:J12 A38:L42 N38:N49 A44:L46 A43:C43 I43:L43 P43:XFD49 P42:W42 P8:XFD41 A1:XFD3">
    <cfRule type="expression" dxfId="24" priority="13">
      <formula>_xlfn.ISFORMULA(A1)=TRUE</formula>
    </cfRule>
  </conditionalFormatting>
  <conditionalFormatting sqref="M9">
    <cfRule type="expression" dxfId="23" priority="12">
      <formula>_xlfn.ISFORMULA(M9)=TRUE</formula>
    </cfRule>
  </conditionalFormatting>
  <conditionalFormatting sqref="M44">
    <cfRule type="containsBlanks" dxfId="22" priority="9">
      <formula>LEN(TRIM(M44))=0</formula>
    </cfRule>
  </conditionalFormatting>
  <conditionalFormatting sqref="M38:M49">
    <cfRule type="expression" dxfId="21" priority="8">
      <formula>_xlfn.ISFORMULA(M38)=TRUE</formula>
    </cfRule>
  </conditionalFormatting>
  <conditionalFormatting sqref="D43">
    <cfRule type="expression" dxfId="20" priority="7">
      <formula>_xlfn.ISFORMULA(D43)=TRUE</formula>
    </cfRule>
  </conditionalFormatting>
  <conditionalFormatting sqref="O9:O49">
    <cfRule type="expression" dxfId="19" priority="6">
      <formula>_xlfn.ISFORMULA(O9)=TRUE</formula>
    </cfRule>
  </conditionalFormatting>
  <conditionalFormatting sqref="K10:L12">
    <cfRule type="expression" dxfId="18" priority="5">
      <formula>_xlfn.ISFORMULA(K10)=TRUE</formula>
    </cfRule>
  </conditionalFormatting>
  <conditionalFormatting sqref="M10:M12">
    <cfRule type="expression" dxfId="17" priority="4">
      <formula>_xlfn.ISFORMULA(M10)=TRUE</formula>
    </cfRule>
  </conditionalFormatting>
  <conditionalFormatting sqref="D9:I9">
    <cfRule type="expression" dxfId="16" priority="3">
      <formula>_xlfn.ISFORMULA(D9)=TRUE</formula>
    </cfRule>
  </conditionalFormatting>
  <conditionalFormatting sqref="O8">
    <cfRule type="expression" dxfId="15" priority="2">
      <formula>_xlfn.ISFORMULA(O8)=TRUE</formula>
    </cfRule>
  </conditionalFormatting>
  <conditionalFormatting sqref="D48:K48">
    <cfRule type="expression" dxfId="14" priority="1">
      <formula>_xlfn.ISFORMULA(D48)=TRUE</formula>
    </cfRule>
  </conditionalFormatting>
  <printOptions horizontalCentered="1"/>
  <pageMargins left="0.51181102362204722" right="0.11811023622047245" top="0.35433070866141736" bottom="0.35433070866141736" header="0.31496062992125984" footer="0.11811023622047245"/>
  <pageSetup paperSize="9" scale="55" fitToHeight="0" orientation="portrait" r:id="rId1"/>
  <headerFooter>
    <oddFooter>&amp;R&amp;K00-049R3高層ZEH-M_ver.1</oddFooter>
  </headerFooter>
  <ignoredErrors>
    <ignoredError sqref="G4" numberStoredAsText="1"/>
    <ignoredError sqref="M23:M4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8FF4-4B92-4F04-A00C-E3FD8D6E3423}">
  <sheetPr>
    <pageSetUpPr fitToPage="1"/>
  </sheetPr>
  <dimension ref="A1:S50"/>
  <sheetViews>
    <sheetView showGridLines="0" view="pageBreakPreview" zoomScale="80" zoomScaleNormal="60" zoomScaleSheetLayoutView="80" workbookViewId="0"/>
  </sheetViews>
  <sheetFormatPr defaultRowHeight="21"/>
  <cols>
    <col min="1" max="1" width="2.625" style="35" customWidth="1"/>
    <col min="2" max="4" width="4.625" style="36" customWidth="1"/>
    <col min="5" max="6" width="8.625" style="36" customWidth="1"/>
    <col min="7" max="7" width="15.625" style="36" customWidth="1"/>
    <col min="8" max="8" width="10.625" style="481" customWidth="1"/>
    <col min="9" max="9" width="15.625" style="454" customWidth="1"/>
    <col min="10" max="10" width="4.625" style="481" customWidth="1"/>
    <col min="11" max="11" width="10.625" style="36" customWidth="1"/>
    <col min="12" max="12" width="4.625" style="481" customWidth="1"/>
    <col min="13" max="13" width="15.625" style="454" customWidth="1"/>
    <col min="14" max="14" width="4.625" style="481" customWidth="1"/>
    <col min="15" max="15" width="48.625" style="489" customWidth="1"/>
    <col min="16" max="16" width="9.25" style="38" bestFit="1" customWidth="1"/>
    <col min="17" max="16384" width="9" style="36"/>
  </cols>
  <sheetData>
    <row r="1" spans="1:19" s="615" customFormat="1" ht="21.75" customHeight="1">
      <c r="A1" s="648" t="s">
        <v>263</v>
      </c>
      <c r="B1" s="648"/>
      <c r="C1" s="648"/>
      <c r="D1" s="648"/>
      <c r="E1" s="648"/>
      <c r="F1" s="648"/>
      <c r="G1" s="648"/>
      <c r="H1" s="648"/>
      <c r="I1" s="648"/>
      <c r="J1" s="648"/>
      <c r="K1" s="648"/>
      <c r="L1" s="648"/>
      <c r="M1" s="648"/>
      <c r="N1" s="648"/>
      <c r="O1" s="648"/>
    </row>
    <row r="2" spans="1:19">
      <c r="B2" s="1418" t="s">
        <v>555</v>
      </c>
      <c r="C2" s="1418"/>
      <c r="D2" s="1418"/>
      <c r="E2" s="1418"/>
      <c r="F2" s="1418"/>
      <c r="G2" s="1418"/>
      <c r="O2" s="482"/>
    </row>
    <row r="3" spans="1:19" s="483" customFormat="1" ht="13.5">
      <c r="H3" s="484"/>
      <c r="I3" s="485"/>
      <c r="J3" s="484"/>
      <c r="L3" s="484"/>
      <c r="M3" s="485"/>
      <c r="N3" s="484"/>
      <c r="O3" s="486"/>
      <c r="P3" s="487"/>
    </row>
    <row r="4" spans="1:19" ht="30.75">
      <c r="A4" s="488"/>
      <c r="B4" s="1398" t="s">
        <v>264</v>
      </c>
      <c r="C4" s="1399"/>
      <c r="D4" s="1399"/>
      <c r="E4" s="1399"/>
      <c r="F4" s="1400"/>
      <c r="G4" s="1392" t="s">
        <v>541</v>
      </c>
      <c r="H4" s="1393"/>
    </row>
    <row r="5" spans="1:19" s="483" customFormat="1" ht="8.1" customHeight="1">
      <c r="B5" s="490"/>
      <c r="C5" s="490"/>
      <c r="D5" s="490"/>
      <c r="E5" s="490"/>
      <c r="H5" s="484"/>
      <c r="I5" s="485"/>
      <c r="J5" s="484"/>
      <c r="L5" s="484"/>
      <c r="M5" s="485"/>
      <c r="N5" s="484"/>
      <c r="O5" s="486"/>
      <c r="P5" s="487"/>
    </row>
    <row r="6" spans="1:19" ht="45" customHeight="1">
      <c r="A6" s="488"/>
      <c r="B6" s="1398" t="s">
        <v>265</v>
      </c>
      <c r="C6" s="1399"/>
      <c r="D6" s="1399"/>
      <c r="E6" s="1399"/>
      <c r="F6" s="1400"/>
      <c r="G6" s="1401" t="str">
        <f>'2.全体概要'!C7</f>
        <v>(例)　○○○○マンション</v>
      </c>
      <c r="H6" s="1402"/>
      <c r="I6" s="1402"/>
      <c r="J6" s="1402"/>
      <c r="K6" s="1402"/>
      <c r="L6" s="1402"/>
      <c r="M6" s="1402"/>
      <c r="N6" s="1402"/>
      <c r="O6" s="491" t="s">
        <v>266</v>
      </c>
      <c r="P6" s="480"/>
      <c r="Q6" s="466"/>
      <c r="R6" s="466"/>
      <c r="S6" s="466"/>
    </row>
    <row r="7" spans="1:19" s="483" customFormat="1" ht="13.5">
      <c r="H7" s="484"/>
      <c r="I7" s="485"/>
      <c r="J7" s="484"/>
      <c r="L7" s="484"/>
      <c r="M7" s="485"/>
      <c r="N7" s="484"/>
      <c r="O7" s="486"/>
      <c r="P7" s="487"/>
    </row>
    <row r="8" spans="1:19" ht="21" customHeight="1">
      <c r="B8" s="1377" t="s">
        <v>302</v>
      </c>
      <c r="C8" s="1378"/>
      <c r="D8" s="1398" t="s">
        <v>267</v>
      </c>
      <c r="E8" s="1399"/>
      <c r="F8" s="1399"/>
      <c r="G8" s="1399"/>
      <c r="H8" s="1399"/>
      <c r="I8" s="1399"/>
      <c r="J8" s="1400"/>
      <c r="K8" s="1398" t="s">
        <v>268</v>
      </c>
      <c r="L8" s="1400"/>
      <c r="M8" s="1399" t="s">
        <v>269</v>
      </c>
      <c r="N8" s="1399"/>
      <c r="O8" s="492" t="s">
        <v>270</v>
      </c>
    </row>
    <row r="9" spans="1:19" ht="28.5" customHeight="1">
      <c r="A9" s="493"/>
      <c r="B9" s="1379"/>
      <c r="C9" s="1380"/>
      <c r="D9" s="1403" t="s">
        <v>604</v>
      </c>
      <c r="E9" s="1404"/>
      <c r="F9" s="1404"/>
      <c r="G9" s="1404"/>
      <c r="H9" s="1404"/>
      <c r="I9" s="1404"/>
      <c r="J9" s="494" t="s">
        <v>415</v>
      </c>
      <c r="K9" s="1396"/>
      <c r="L9" s="1397"/>
      <c r="M9" s="1436"/>
      <c r="N9" s="1437"/>
      <c r="O9" s="498"/>
    </row>
    <row r="10" spans="1:19" ht="28.5" customHeight="1">
      <c r="A10" s="493"/>
      <c r="B10" s="1379"/>
      <c r="C10" s="1380"/>
      <c r="D10" s="1405" t="s">
        <v>410</v>
      </c>
      <c r="E10" s="1406"/>
      <c r="F10" s="1407"/>
      <c r="G10" s="1341" t="s">
        <v>271</v>
      </c>
      <c r="H10" s="1341"/>
      <c r="I10" s="1341"/>
      <c r="J10" s="499" t="s">
        <v>416</v>
      </c>
      <c r="K10" s="1396"/>
      <c r="L10" s="1397"/>
      <c r="M10" s="1438"/>
      <c r="N10" s="1439"/>
      <c r="O10" s="502"/>
    </row>
    <row r="11" spans="1:19" ht="28.5">
      <c r="A11" s="493"/>
      <c r="B11" s="1379"/>
      <c r="C11" s="1380"/>
      <c r="D11" s="1408"/>
      <c r="E11" s="1409"/>
      <c r="F11" s="1410"/>
      <c r="G11" s="1416" t="s">
        <v>272</v>
      </c>
      <c r="H11" s="1417"/>
      <c r="I11" s="1417"/>
      <c r="J11" s="503" t="s">
        <v>417</v>
      </c>
      <c r="K11" s="1434"/>
      <c r="L11" s="1435"/>
      <c r="M11" s="1440"/>
      <c r="N11" s="1441"/>
      <c r="O11" s="507"/>
    </row>
    <row r="12" spans="1:19" ht="29.25" thickBot="1">
      <c r="A12" s="493"/>
      <c r="B12" s="1379"/>
      <c r="C12" s="1380"/>
      <c r="D12" s="1411"/>
      <c r="E12" s="1412"/>
      <c r="F12" s="1413"/>
      <c r="G12" s="1414" t="s">
        <v>553</v>
      </c>
      <c r="H12" s="1415"/>
      <c r="I12" s="1415"/>
      <c r="J12" s="508" t="s">
        <v>418</v>
      </c>
      <c r="K12" s="1394"/>
      <c r="L12" s="1395"/>
      <c r="M12" s="1442"/>
      <c r="N12" s="1443"/>
      <c r="O12" s="511"/>
    </row>
    <row r="13" spans="1:19" ht="29.25" thickTop="1">
      <c r="A13" s="493"/>
      <c r="B13" s="1381"/>
      <c r="C13" s="1382"/>
      <c r="D13" s="1344" t="s">
        <v>420</v>
      </c>
      <c r="E13" s="1345"/>
      <c r="F13" s="1345"/>
      <c r="G13" s="1345"/>
      <c r="H13" s="1345"/>
      <c r="I13" s="1345"/>
      <c r="J13" s="1345"/>
      <c r="K13" s="1345"/>
      <c r="L13" s="512" t="s">
        <v>522</v>
      </c>
      <c r="M13" s="513">
        <f>M9+M12</f>
        <v>0</v>
      </c>
      <c r="N13" s="514" t="s">
        <v>196</v>
      </c>
      <c r="O13" s="515" t="s">
        <v>523</v>
      </c>
    </row>
    <row r="14" spans="1:19" ht="108" customHeight="1" thickBot="1">
      <c r="A14" s="493"/>
      <c r="B14" s="516" t="s">
        <v>545</v>
      </c>
      <c r="C14" s="1346" t="s">
        <v>274</v>
      </c>
      <c r="D14" s="1432" t="s">
        <v>275</v>
      </c>
      <c r="E14" s="1433"/>
      <c r="F14" s="1433"/>
      <c r="G14" s="1433"/>
      <c r="H14" s="517" t="s">
        <v>521</v>
      </c>
      <c r="I14" s="1383"/>
      <c r="J14" s="1384"/>
      <c r="K14" s="1383"/>
      <c r="L14" s="1384"/>
      <c r="M14" s="518">
        <f>SUMIF('7.住戸情報入力'!P:P,G4,'7.住戸情報入力'!O:O)</f>
        <v>0</v>
      </c>
      <c r="N14" s="519" t="s">
        <v>196</v>
      </c>
      <c r="O14" s="520" t="s">
        <v>636</v>
      </c>
    </row>
    <row r="15" spans="1:19" ht="28.5" customHeight="1" thickTop="1">
      <c r="A15" s="493"/>
      <c r="B15" s="1360" t="s">
        <v>276</v>
      </c>
      <c r="C15" s="1346"/>
      <c r="D15" s="1385" t="s">
        <v>277</v>
      </c>
      <c r="E15" s="1386" t="s">
        <v>881</v>
      </c>
      <c r="F15" s="1387"/>
      <c r="G15" s="1387"/>
      <c r="H15" s="1387"/>
      <c r="I15" s="521">
        <v>150000</v>
      </c>
      <c r="J15" s="522" t="s">
        <v>196</v>
      </c>
      <c r="K15" s="523">
        <f>SUMIFS('7.住戸情報入力'!R:R,'7.住戸情報入力'!Q:Q,E15,'7.住戸情報入力'!S:S,$G$4)+SUMIFS('7.住戸情報入力'!U:U,'7.住戸情報入力'!T:T,E15,'7.住戸情報入力'!V:V,$G$4)</f>
        <v>0</v>
      </c>
      <c r="L15" s="522" t="s">
        <v>278</v>
      </c>
      <c r="M15" s="524">
        <f t="shared" ref="M15:M22" si="0">I15*K15</f>
        <v>0</v>
      </c>
      <c r="N15" s="522" t="s">
        <v>196</v>
      </c>
      <c r="O15" s="1370" t="s">
        <v>637</v>
      </c>
    </row>
    <row r="16" spans="1:19" ht="28.5">
      <c r="A16" s="493"/>
      <c r="B16" s="1360"/>
      <c r="C16" s="1346"/>
      <c r="D16" s="1346"/>
      <c r="E16" s="1342" t="s">
        <v>882</v>
      </c>
      <c r="F16" s="1343"/>
      <c r="G16" s="1343"/>
      <c r="H16" s="1343"/>
      <c r="I16" s="525">
        <v>160000</v>
      </c>
      <c r="J16" s="505" t="s">
        <v>196</v>
      </c>
      <c r="K16" s="504">
        <f>SUMIFS('7.住戸情報入力'!R:R,'7.住戸情報入力'!Q:Q,E16,'7.住戸情報入力'!S:S,$G$4)+SUMIFS('7.住戸情報入力'!U:U,'7.住戸情報入力'!T:T,E16,'7.住戸情報入力'!V:V,$G$4)</f>
        <v>0</v>
      </c>
      <c r="L16" s="505" t="s">
        <v>278</v>
      </c>
      <c r="M16" s="506">
        <f t="shared" si="0"/>
        <v>0</v>
      </c>
      <c r="N16" s="505" t="s">
        <v>196</v>
      </c>
      <c r="O16" s="1371"/>
    </row>
    <row r="17" spans="1:15" ht="28.5">
      <c r="A17" s="493"/>
      <c r="B17" s="1360"/>
      <c r="C17" s="1346"/>
      <c r="D17" s="1346"/>
      <c r="E17" s="1342" t="s">
        <v>883</v>
      </c>
      <c r="F17" s="1343"/>
      <c r="G17" s="1343"/>
      <c r="H17" s="1343"/>
      <c r="I17" s="525">
        <v>170000</v>
      </c>
      <c r="J17" s="505" t="s">
        <v>196</v>
      </c>
      <c r="K17" s="504">
        <f>SUMIFS('7.住戸情報入力'!R:R,'7.住戸情報入力'!Q:Q,E17,'7.住戸情報入力'!S:S,$G$4)+SUMIFS('7.住戸情報入力'!U:U,'7.住戸情報入力'!T:T,E17,'7.住戸情報入力'!V:V,$G$4)</f>
        <v>0</v>
      </c>
      <c r="L17" s="505" t="s">
        <v>278</v>
      </c>
      <c r="M17" s="506">
        <f t="shared" si="0"/>
        <v>0</v>
      </c>
      <c r="N17" s="505" t="s">
        <v>196</v>
      </c>
      <c r="O17" s="1371"/>
    </row>
    <row r="18" spans="1:15" ht="28.5">
      <c r="A18" s="493"/>
      <c r="B18" s="1360"/>
      <c r="C18" s="1346"/>
      <c r="D18" s="1346"/>
      <c r="E18" s="1342" t="s">
        <v>884</v>
      </c>
      <c r="F18" s="1343"/>
      <c r="G18" s="1343"/>
      <c r="H18" s="1343"/>
      <c r="I18" s="525">
        <v>180000</v>
      </c>
      <c r="J18" s="505" t="s">
        <v>196</v>
      </c>
      <c r="K18" s="504">
        <f>SUMIFS('7.住戸情報入力'!R:R,'7.住戸情報入力'!Q:Q,E18,'7.住戸情報入力'!S:S,$G$4)+SUMIFS('7.住戸情報入力'!U:U,'7.住戸情報入力'!T:T,E18,'7.住戸情報入力'!V:V,$G$4)</f>
        <v>0</v>
      </c>
      <c r="L18" s="505" t="s">
        <v>278</v>
      </c>
      <c r="M18" s="506">
        <f t="shared" si="0"/>
        <v>0</v>
      </c>
      <c r="N18" s="505" t="s">
        <v>196</v>
      </c>
      <c r="O18" s="1371"/>
    </row>
    <row r="19" spans="1:15" ht="28.5">
      <c r="A19" s="493"/>
      <c r="B19" s="1360"/>
      <c r="C19" s="1346"/>
      <c r="D19" s="1346"/>
      <c r="E19" s="1342" t="s">
        <v>885</v>
      </c>
      <c r="F19" s="1343"/>
      <c r="G19" s="1343"/>
      <c r="H19" s="1343"/>
      <c r="I19" s="525">
        <v>190000</v>
      </c>
      <c r="J19" s="505" t="s">
        <v>196</v>
      </c>
      <c r="K19" s="504">
        <f>SUMIFS('7.住戸情報入力'!R:R,'7.住戸情報入力'!Q:Q,E19,'7.住戸情報入力'!S:S,$G$4)+SUMIFS('7.住戸情報入力'!U:U,'7.住戸情報入力'!T:T,E19,'7.住戸情報入力'!V:V,$G$4)</f>
        <v>0</v>
      </c>
      <c r="L19" s="505" t="s">
        <v>278</v>
      </c>
      <c r="M19" s="506">
        <f t="shared" si="0"/>
        <v>0</v>
      </c>
      <c r="N19" s="505" t="s">
        <v>196</v>
      </c>
      <c r="O19" s="1371"/>
    </row>
    <row r="20" spans="1:15" ht="28.5">
      <c r="A20" s="493"/>
      <c r="B20" s="1360"/>
      <c r="C20" s="1346"/>
      <c r="D20" s="1346"/>
      <c r="E20" s="1342" t="s">
        <v>886</v>
      </c>
      <c r="F20" s="1343"/>
      <c r="G20" s="1343"/>
      <c r="H20" s="1343"/>
      <c r="I20" s="525">
        <v>200000</v>
      </c>
      <c r="J20" s="505" t="s">
        <v>196</v>
      </c>
      <c r="K20" s="504">
        <f>SUMIFS('7.住戸情報入力'!R:R,'7.住戸情報入力'!Q:Q,E20,'7.住戸情報入力'!S:S,$G$4)+SUMIFS('7.住戸情報入力'!U:U,'7.住戸情報入力'!T:T,E20,'7.住戸情報入力'!V:V,$G$4)</f>
        <v>0</v>
      </c>
      <c r="L20" s="505" t="s">
        <v>278</v>
      </c>
      <c r="M20" s="506">
        <f t="shared" si="0"/>
        <v>0</v>
      </c>
      <c r="N20" s="505" t="s">
        <v>196</v>
      </c>
      <c r="O20" s="1371"/>
    </row>
    <row r="21" spans="1:15" ht="28.5">
      <c r="A21" s="493"/>
      <c r="B21" s="1360"/>
      <c r="C21" s="1346"/>
      <c r="D21" s="1346"/>
      <c r="E21" s="1342" t="s">
        <v>887</v>
      </c>
      <c r="F21" s="1343"/>
      <c r="G21" s="1343"/>
      <c r="H21" s="1343"/>
      <c r="I21" s="525">
        <v>220000</v>
      </c>
      <c r="J21" s="505" t="s">
        <v>196</v>
      </c>
      <c r="K21" s="504">
        <f>SUMIFS('7.住戸情報入力'!R:R,'7.住戸情報入力'!Q:Q,E21,'7.住戸情報入力'!S:S,$G$4)+SUMIFS('7.住戸情報入力'!U:U,'7.住戸情報入力'!T:T,E21,'7.住戸情報入力'!V:V,$G$4)</f>
        <v>0</v>
      </c>
      <c r="L21" s="505" t="s">
        <v>278</v>
      </c>
      <c r="M21" s="506">
        <f t="shared" si="0"/>
        <v>0</v>
      </c>
      <c r="N21" s="505" t="s">
        <v>196</v>
      </c>
      <c r="O21" s="1371"/>
    </row>
    <row r="22" spans="1:15" ht="29.25" thickBot="1">
      <c r="A22" s="493"/>
      <c r="B22" s="1360"/>
      <c r="C22" s="1346"/>
      <c r="D22" s="1347"/>
      <c r="E22" s="1388" t="s">
        <v>888</v>
      </c>
      <c r="F22" s="1389"/>
      <c r="G22" s="1389"/>
      <c r="H22" s="1389"/>
      <c r="I22" s="526">
        <v>240000</v>
      </c>
      <c r="J22" s="527" t="s">
        <v>196</v>
      </c>
      <c r="K22" s="528">
        <f>SUMIFS('7.住戸情報入力'!R:R,'7.住戸情報入力'!Q:Q,E22,'7.住戸情報入力'!S:S,$G$4)+SUMIFS('7.住戸情報入力'!U:U,'7.住戸情報入力'!T:T,E22,'7.住戸情報入力'!V:V,$G$4)</f>
        <v>0</v>
      </c>
      <c r="L22" s="527" t="s">
        <v>278</v>
      </c>
      <c r="M22" s="529">
        <f t="shared" si="0"/>
        <v>0</v>
      </c>
      <c r="N22" s="527" t="s">
        <v>196</v>
      </c>
      <c r="O22" s="1372"/>
    </row>
    <row r="23" spans="1:15" ht="29.25" thickTop="1">
      <c r="A23" s="493"/>
      <c r="B23" s="1360"/>
      <c r="C23" s="1346"/>
      <c r="D23" s="1344" t="s">
        <v>525</v>
      </c>
      <c r="E23" s="1345"/>
      <c r="F23" s="1345"/>
      <c r="G23" s="1345"/>
      <c r="H23" s="1345"/>
      <c r="I23" s="1345"/>
      <c r="J23" s="1345"/>
      <c r="K23" s="1345"/>
      <c r="L23" s="512" t="s">
        <v>477</v>
      </c>
      <c r="M23" s="513">
        <f>SUM(M15:M22)</f>
        <v>0</v>
      </c>
      <c r="N23" s="514" t="s">
        <v>196</v>
      </c>
      <c r="O23" s="530"/>
    </row>
    <row r="24" spans="1:15" ht="28.5" customHeight="1">
      <c r="A24" s="493"/>
      <c r="B24" s="1360"/>
      <c r="C24" s="1346"/>
      <c r="D24" s="1346" t="s">
        <v>279</v>
      </c>
      <c r="E24" s="1339" t="s">
        <v>280</v>
      </c>
      <c r="F24" s="1339"/>
      <c r="G24" s="1339"/>
      <c r="H24" s="1339"/>
      <c r="I24" s="531">
        <v>100000</v>
      </c>
      <c r="J24" s="496" t="s">
        <v>196</v>
      </c>
      <c r="K24" s="495">
        <f>COUNTIFS('7.住戸情報入力'!W:W,"床暖房",'7.住戸情報入力'!X:X,$G$4)</f>
        <v>0</v>
      </c>
      <c r="L24" s="496" t="s">
        <v>278</v>
      </c>
      <c r="M24" s="497">
        <f>I24*K24</f>
        <v>0</v>
      </c>
      <c r="N24" s="496" t="s">
        <v>196</v>
      </c>
      <c r="O24" s="1373" t="s">
        <v>638</v>
      </c>
    </row>
    <row r="25" spans="1:15" ht="28.5">
      <c r="A25" s="493"/>
      <c r="B25" s="1360"/>
      <c r="C25" s="1346"/>
      <c r="D25" s="1346"/>
      <c r="E25" s="1348" t="s">
        <v>281</v>
      </c>
      <c r="F25" s="1349"/>
      <c r="G25" s="1341" t="s">
        <v>889</v>
      </c>
      <c r="H25" s="1341"/>
      <c r="I25" s="532">
        <v>530000</v>
      </c>
      <c r="J25" s="533" t="s">
        <v>196</v>
      </c>
      <c r="K25" s="534">
        <f>COUNTIFS('7.住戸情報入力'!W:W,"エアコン*"&amp;G25,'7.住戸情報入力'!X:X,$G$4)</f>
        <v>0</v>
      </c>
      <c r="L25" s="533" t="s">
        <v>278</v>
      </c>
      <c r="M25" s="535">
        <f>I25*K25</f>
        <v>0</v>
      </c>
      <c r="N25" s="533" t="s">
        <v>196</v>
      </c>
      <c r="O25" s="1371"/>
    </row>
    <row r="26" spans="1:15" ht="29.25" thickBot="1">
      <c r="A26" s="493"/>
      <c r="B26" s="1360"/>
      <c r="C26" s="1346"/>
      <c r="D26" s="1347"/>
      <c r="E26" s="1350"/>
      <c r="F26" s="1351"/>
      <c r="G26" s="1389" t="s">
        <v>890</v>
      </c>
      <c r="H26" s="1389"/>
      <c r="I26" s="526">
        <v>460000</v>
      </c>
      <c r="J26" s="527" t="s">
        <v>196</v>
      </c>
      <c r="K26" s="528">
        <f>COUNTIFS('7.住戸情報入力'!W:W,"エアコン*"&amp;G26,'7.住戸情報入力'!X:X,$G$4)</f>
        <v>0</v>
      </c>
      <c r="L26" s="527" t="s">
        <v>278</v>
      </c>
      <c r="M26" s="529">
        <f>I26*K26</f>
        <v>0</v>
      </c>
      <c r="N26" s="527" t="s">
        <v>196</v>
      </c>
      <c r="O26" s="1372"/>
    </row>
    <row r="27" spans="1:15" ht="29.25" thickTop="1">
      <c r="A27" s="493"/>
      <c r="B27" s="1360"/>
      <c r="C27" s="1346"/>
      <c r="D27" s="1344" t="s">
        <v>525</v>
      </c>
      <c r="E27" s="1345"/>
      <c r="F27" s="1345"/>
      <c r="G27" s="1345"/>
      <c r="H27" s="1345"/>
      <c r="I27" s="1345"/>
      <c r="J27" s="1345"/>
      <c r="K27" s="1345"/>
      <c r="L27" s="512" t="s">
        <v>478</v>
      </c>
      <c r="M27" s="513">
        <f>SUM(M24:M26)</f>
        <v>0</v>
      </c>
      <c r="N27" s="514" t="s">
        <v>196</v>
      </c>
      <c r="O27" s="536"/>
    </row>
    <row r="28" spans="1:15" ht="28.5">
      <c r="A28" s="493"/>
      <c r="B28" s="1360"/>
      <c r="C28" s="1346"/>
      <c r="D28" s="1346" t="s">
        <v>282</v>
      </c>
      <c r="E28" s="1390" t="s">
        <v>552</v>
      </c>
      <c r="F28" s="1391"/>
      <c r="G28" s="1391"/>
      <c r="H28" s="1391"/>
      <c r="I28" s="532">
        <v>300000</v>
      </c>
      <c r="J28" s="533" t="s">
        <v>196</v>
      </c>
      <c r="K28" s="534">
        <f>COUNTIFS('7.住戸情報入力'!AA:AA,E28,'7.住戸情報入力'!AF:AF,$G$4)</f>
        <v>0</v>
      </c>
      <c r="L28" s="533" t="s">
        <v>278</v>
      </c>
      <c r="M28" s="535">
        <f t="shared" ref="M28:M37" si="1">I28*K28</f>
        <v>0</v>
      </c>
      <c r="N28" s="533" t="s">
        <v>196</v>
      </c>
      <c r="O28" s="1357" t="s">
        <v>638</v>
      </c>
    </row>
    <row r="29" spans="1:15" ht="28.5">
      <c r="A29" s="493"/>
      <c r="B29" s="1360"/>
      <c r="C29" s="1346"/>
      <c r="D29" s="1346"/>
      <c r="E29" s="1352" t="s">
        <v>551</v>
      </c>
      <c r="F29" s="1353"/>
      <c r="G29" s="1353"/>
      <c r="H29" s="1353"/>
      <c r="I29" s="525">
        <v>160000</v>
      </c>
      <c r="J29" s="505" t="s">
        <v>196</v>
      </c>
      <c r="K29" s="504">
        <f>COUNTIFS('7.住戸情報入力'!AA:AA,E29,'7.住戸情報入力'!AF:AF,$G$4)</f>
        <v>0</v>
      </c>
      <c r="L29" s="505" t="s">
        <v>278</v>
      </c>
      <c r="M29" s="506">
        <f t="shared" si="1"/>
        <v>0</v>
      </c>
      <c r="N29" s="505" t="s">
        <v>196</v>
      </c>
      <c r="O29" s="1358"/>
    </row>
    <row r="30" spans="1:15" ht="28.5">
      <c r="A30" s="493"/>
      <c r="B30" s="1360"/>
      <c r="C30" s="1346"/>
      <c r="D30" s="1346"/>
      <c r="E30" s="1352" t="s">
        <v>283</v>
      </c>
      <c r="F30" s="1353"/>
      <c r="G30" s="1353"/>
      <c r="H30" s="1353"/>
      <c r="I30" s="525">
        <v>400000</v>
      </c>
      <c r="J30" s="505" t="s">
        <v>196</v>
      </c>
      <c r="K30" s="504">
        <f>COUNTIFS('7.住戸情報入力'!AA:AA,E30,'7.住戸情報入力'!AF:AF,$G$4)</f>
        <v>0</v>
      </c>
      <c r="L30" s="505" t="s">
        <v>278</v>
      </c>
      <c r="M30" s="506">
        <f t="shared" si="1"/>
        <v>0</v>
      </c>
      <c r="N30" s="505" t="s">
        <v>196</v>
      </c>
      <c r="O30" s="1358"/>
    </row>
    <row r="31" spans="1:15" ht="28.5">
      <c r="A31" s="493"/>
      <c r="B31" s="1360"/>
      <c r="C31" s="1346"/>
      <c r="D31" s="1346"/>
      <c r="E31" s="1352" t="s">
        <v>431</v>
      </c>
      <c r="F31" s="1353"/>
      <c r="G31" s="1353"/>
      <c r="H31" s="1353"/>
      <c r="I31" s="525">
        <v>1000000</v>
      </c>
      <c r="J31" s="505" t="s">
        <v>196</v>
      </c>
      <c r="K31" s="504">
        <f>COUNTIFS('7.住戸情報入力'!AA:AA,E31,'7.住戸情報入力'!AF:AF,$G$4)</f>
        <v>0</v>
      </c>
      <c r="L31" s="505" t="s">
        <v>278</v>
      </c>
      <c r="M31" s="506">
        <f t="shared" si="1"/>
        <v>0</v>
      </c>
      <c r="N31" s="505" t="s">
        <v>196</v>
      </c>
      <c r="O31" s="1358"/>
    </row>
    <row r="32" spans="1:15" ht="28.5">
      <c r="A32" s="493"/>
      <c r="B32" s="1360"/>
      <c r="C32" s="1346"/>
      <c r="D32" s="1346"/>
      <c r="E32" s="1352" t="s">
        <v>583</v>
      </c>
      <c r="F32" s="1353"/>
      <c r="G32" s="1353"/>
      <c r="H32" s="1353"/>
      <c r="I32" s="525">
        <v>1230000</v>
      </c>
      <c r="J32" s="505" t="s">
        <v>196</v>
      </c>
      <c r="K32" s="504">
        <f>COUNTIFS('7.住戸情報入力'!AA:AA,E32,'7.住戸情報入力'!AF:AF,$G$4)</f>
        <v>0</v>
      </c>
      <c r="L32" s="505" t="s">
        <v>278</v>
      </c>
      <c r="M32" s="506">
        <f t="shared" si="1"/>
        <v>0</v>
      </c>
      <c r="N32" s="505" t="s">
        <v>196</v>
      </c>
      <c r="O32" s="1358"/>
    </row>
    <row r="33" spans="1:15" ht="28.5">
      <c r="A33" s="493"/>
      <c r="B33" s="1360"/>
      <c r="C33" s="1346"/>
      <c r="D33" s="1346"/>
      <c r="E33" s="1354" t="s">
        <v>432</v>
      </c>
      <c r="F33" s="1355"/>
      <c r="G33" s="1355"/>
      <c r="H33" s="1355"/>
      <c r="I33" s="537">
        <v>990000</v>
      </c>
      <c r="J33" s="538" t="s">
        <v>196</v>
      </c>
      <c r="K33" s="539">
        <f>COUNTIFS('7.住戸情報入力'!AA:AA,E33,'7.住戸情報入力'!AF:AF,$G$4)</f>
        <v>0</v>
      </c>
      <c r="L33" s="538" t="s">
        <v>278</v>
      </c>
      <c r="M33" s="540">
        <f t="shared" si="1"/>
        <v>0</v>
      </c>
      <c r="N33" s="538" t="s">
        <v>196</v>
      </c>
      <c r="O33" s="1358"/>
    </row>
    <row r="34" spans="1:15" ht="30.75">
      <c r="A34" s="488"/>
      <c r="B34" s="1360"/>
      <c r="C34" s="1346"/>
      <c r="D34" s="1346"/>
      <c r="E34" s="1369" t="s">
        <v>411</v>
      </c>
      <c r="F34" s="1367" t="s">
        <v>284</v>
      </c>
      <c r="G34" s="1368"/>
      <c r="H34" s="1368"/>
      <c r="I34" s="532">
        <v>250000</v>
      </c>
      <c r="J34" s="533" t="s">
        <v>196</v>
      </c>
      <c r="K34" s="534">
        <f>COUNTIFS('7.住戸情報入力'!AB:AB,"●",'7.住戸情報入力'!AF:AF,$G$4)</f>
        <v>0</v>
      </c>
      <c r="L34" s="533" t="s">
        <v>278</v>
      </c>
      <c r="M34" s="535">
        <f t="shared" si="1"/>
        <v>0</v>
      </c>
      <c r="N34" s="533" t="s">
        <v>196</v>
      </c>
      <c r="O34" s="1358"/>
    </row>
    <row r="35" spans="1:15" ht="30.75">
      <c r="A35" s="488"/>
      <c r="B35" s="1360"/>
      <c r="C35" s="1346"/>
      <c r="D35" s="1346"/>
      <c r="E35" s="1346"/>
      <c r="F35" s="1365" t="s">
        <v>285</v>
      </c>
      <c r="G35" s="1366"/>
      <c r="H35" s="1366"/>
      <c r="I35" s="525">
        <v>100000</v>
      </c>
      <c r="J35" s="505" t="s">
        <v>196</v>
      </c>
      <c r="K35" s="504">
        <f>COUNTIFS('7.住戸情報入力'!AC:AC,"●",'7.住戸情報入力'!AF:AF,$G$4)</f>
        <v>0</v>
      </c>
      <c r="L35" s="505" t="s">
        <v>278</v>
      </c>
      <c r="M35" s="506">
        <f t="shared" si="1"/>
        <v>0</v>
      </c>
      <c r="N35" s="505" t="s">
        <v>196</v>
      </c>
      <c r="O35" s="1358"/>
    </row>
    <row r="36" spans="1:15" ht="30.75">
      <c r="A36" s="488"/>
      <c r="B36" s="1360"/>
      <c r="C36" s="1346"/>
      <c r="D36" s="1346"/>
      <c r="E36" s="1346"/>
      <c r="F36" s="1363" t="s">
        <v>286</v>
      </c>
      <c r="G36" s="1364"/>
      <c r="H36" s="1364"/>
      <c r="I36" s="525">
        <v>120000</v>
      </c>
      <c r="J36" s="505" t="s">
        <v>196</v>
      </c>
      <c r="K36" s="504">
        <f>COUNTIFS('7.住戸情報入力'!AD:AD,"●",'7.住戸情報入力'!AF:AF,$G$4)</f>
        <v>0</v>
      </c>
      <c r="L36" s="505" t="s">
        <v>278</v>
      </c>
      <c r="M36" s="506">
        <f t="shared" si="1"/>
        <v>0</v>
      </c>
      <c r="N36" s="505" t="s">
        <v>196</v>
      </c>
      <c r="O36" s="1358"/>
    </row>
    <row r="37" spans="1:15" ht="31.5" thickBot="1">
      <c r="A37" s="488"/>
      <c r="B37" s="1360"/>
      <c r="C37" s="1346"/>
      <c r="D37" s="1347"/>
      <c r="E37" s="1347"/>
      <c r="F37" s="1361" t="s">
        <v>287</v>
      </c>
      <c r="G37" s="1362"/>
      <c r="H37" s="1362"/>
      <c r="I37" s="526">
        <v>60000</v>
      </c>
      <c r="J37" s="527" t="s">
        <v>196</v>
      </c>
      <c r="K37" s="528">
        <f>COUNTIFS('7.住戸情報入力'!AE:AE,"●",'7.住戸情報入力'!AF:AF,$G$4)</f>
        <v>0</v>
      </c>
      <c r="L37" s="527" t="s">
        <v>278</v>
      </c>
      <c r="M37" s="529">
        <f t="shared" si="1"/>
        <v>0</v>
      </c>
      <c r="N37" s="527" t="s">
        <v>196</v>
      </c>
      <c r="O37" s="1374"/>
    </row>
    <row r="38" spans="1:15" ht="29.25" thickTop="1">
      <c r="A38" s="493"/>
      <c r="B38" s="1360"/>
      <c r="C38" s="1346"/>
      <c r="D38" s="1344" t="s">
        <v>525</v>
      </c>
      <c r="E38" s="1345"/>
      <c r="F38" s="1345"/>
      <c r="G38" s="1345"/>
      <c r="H38" s="1345"/>
      <c r="I38" s="1345"/>
      <c r="J38" s="1345"/>
      <c r="K38" s="1345"/>
      <c r="L38" s="512" t="s">
        <v>479</v>
      </c>
      <c r="M38" s="513">
        <f>SUM(M28:M37)</f>
        <v>0</v>
      </c>
      <c r="N38" s="514" t="s">
        <v>196</v>
      </c>
      <c r="O38" s="536"/>
    </row>
    <row r="39" spans="1:15" ht="28.5">
      <c r="A39" s="493"/>
      <c r="B39" s="1360"/>
      <c r="C39" s="1346"/>
      <c r="D39" s="1338" t="s">
        <v>288</v>
      </c>
      <c r="E39" s="1339"/>
      <c r="F39" s="1339"/>
      <c r="G39" s="1339"/>
      <c r="H39" s="494"/>
      <c r="I39" s="531">
        <v>80000</v>
      </c>
      <c r="J39" s="496" t="s">
        <v>196</v>
      </c>
      <c r="K39" s="495">
        <f>COUNTIFS('7.住戸情報入力'!Y:Y,"ダクト*",'7.住戸情報入力'!Z:Z,$G$4)</f>
        <v>0</v>
      </c>
      <c r="L39" s="496" t="s">
        <v>278</v>
      </c>
      <c r="M39" s="497">
        <f>I39*K39</f>
        <v>0</v>
      </c>
      <c r="N39" s="496" t="s">
        <v>196</v>
      </c>
      <c r="O39" s="1357" t="s">
        <v>638</v>
      </c>
    </row>
    <row r="40" spans="1:15" ht="28.5">
      <c r="A40" s="493"/>
      <c r="B40" s="1360"/>
      <c r="C40" s="1346"/>
      <c r="D40" s="1338" t="s">
        <v>412</v>
      </c>
      <c r="E40" s="1339"/>
      <c r="F40" s="1339"/>
      <c r="G40" s="1339"/>
      <c r="H40" s="494"/>
      <c r="I40" s="531">
        <v>6000</v>
      </c>
      <c r="J40" s="496" t="s">
        <v>196</v>
      </c>
      <c r="K40" s="495">
        <f>SUMIF('7.住戸情報入力'!AH:AH,$G$4,'7.住戸情報入力'!AG:AG)</f>
        <v>0</v>
      </c>
      <c r="L40" s="496" t="s">
        <v>278</v>
      </c>
      <c r="M40" s="497">
        <f>I40*K40</f>
        <v>0</v>
      </c>
      <c r="N40" s="496" t="s">
        <v>196</v>
      </c>
      <c r="O40" s="1358"/>
    </row>
    <row r="41" spans="1:15" ht="28.5">
      <c r="A41" s="493"/>
      <c r="B41" s="1360"/>
      <c r="C41" s="1346"/>
      <c r="D41" s="1338" t="s">
        <v>457</v>
      </c>
      <c r="E41" s="1339"/>
      <c r="F41" s="1339"/>
      <c r="G41" s="1339"/>
      <c r="H41" s="494"/>
      <c r="I41" s="1375"/>
      <c r="J41" s="1376"/>
      <c r="K41" s="1375"/>
      <c r="L41" s="1376"/>
      <c r="M41" s="497">
        <f>SUMIF('7.住戸情報入力'!$AL:$AL,$G$4,'7.住戸情報入力'!AK:AK)</f>
        <v>0</v>
      </c>
      <c r="N41" s="496" t="s">
        <v>196</v>
      </c>
      <c r="O41" s="1358"/>
    </row>
    <row r="42" spans="1:15" ht="28.5">
      <c r="A42" s="493"/>
      <c r="B42" s="1360"/>
      <c r="C42" s="1346"/>
      <c r="D42" s="1340" t="s">
        <v>289</v>
      </c>
      <c r="E42" s="1341"/>
      <c r="F42" s="1341"/>
      <c r="G42" s="1341"/>
      <c r="H42" s="499"/>
      <c r="I42" s="532">
        <v>100000</v>
      </c>
      <c r="J42" s="533" t="s">
        <v>196</v>
      </c>
      <c r="K42" s="534">
        <f>COUNTIFS('7.住戸情報入力'!AI:AI,"有り",'7.住戸情報入力'!AJ:AJ,$G$4)</f>
        <v>0</v>
      </c>
      <c r="L42" s="533" t="s">
        <v>278</v>
      </c>
      <c r="M42" s="535">
        <f>I42*K42</f>
        <v>0</v>
      </c>
      <c r="N42" s="533" t="s">
        <v>196</v>
      </c>
      <c r="O42" s="1358"/>
    </row>
    <row r="43" spans="1:15" ht="28.5">
      <c r="A43" s="493"/>
      <c r="B43" s="1360"/>
      <c r="C43" s="1346"/>
      <c r="D43" s="1354" t="s">
        <v>414</v>
      </c>
      <c r="E43" s="1355"/>
      <c r="F43" s="1355"/>
      <c r="G43" s="1355"/>
      <c r="H43" s="1356"/>
      <c r="I43" s="542">
        <v>115000</v>
      </c>
      <c r="J43" s="514" t="s">
        <v>196</v>
      </c>
      <c r="K43" s="558">
        <f>COUNTIFS('7.住戸情報入力'!AI:AI,"有り（*",'7.住戸情報入力'!AJ:AJ,$G$4)</f>
        <v>0</v>
      </c>
      <c r="L43" s="514" t="s">
        <v>278</v>
      </c>
      <c r="M43" s="513">
        <f>I43*K43</f>
        <v>0</v>
      </c>
      <c r="N43" s="514" t="s">
        <v>196</v>
      </c>
      <c r="O43" s="1359"/>
    </row>
    <row r="44" spans="1:15" ht="28.5">
      <c r="A44" s="493"/>
      <c r="B44" s="1360"/>
      <c r="C44" s="1346"/>
      <c r="D44" s="1338" t="s">
        <v>413</v>
      </c>
      <c r="E44" s="1339"/>
      <c r="F44" s="1339"/>
      <c r="G44" s="1339"/>
      <c r="H44" s="494"/>
      <c r="I44" s="1427"/>
      <c r="J44" s="1428"/>
      <c r="K44" s="1428"/>
      <c r="L44" s="1429"/>
      <c r="M44" s="544">
        <f>'10-1.費用明細書（専有部）'!AS51</f>
        <v>0</v>
      </c>
      <c r="N44" s="496" t="s">
        <v>196</v>
      </c>
      <c r="O44" s="545"/>
    </row>
    <row r="45" spans="1:15" ht="29.25" thickBot="1">
      <c r="A45" s="493"/>
      <c r="B45" s="1360"/>
      <c r="C45" s="1346"/>
      <c r="D45" s="1447" t="s">
        <v>525</v>
      </c>
      <c r="E45" s="1448"/>
      <c r="F45" s="1448"/>
      <c r="G45" s="1448"/>
      <c r="H45" s="1448"/>
      <c r="I45" s="1448"/>
      <c r="J45" s="1448"/>
      <c r="K45" s="1448"/>
      <c r="L45" s="562" t="s">
        <v>480</v>
      </c>
      <c r="M45" s="518">
        <f>SUM(M39:M44)</f>
        <v>0</v>
      </c>
      <c r="N45" s="519" t="s">
        <v>196</v>
      </c>
      <c r="O45" s="547"/>
    </row>
    <row r="46" spans="1:15" ht="29.25" thickTop="1">
      <c r="A46" s="493"/>
      <c r="B46" s="1360"/>
      <c r="C46" s="1430" t="s">
        <v>546</v>
      </c>
      <c r="D46" s="1431"/>
      <c r="E46" s="1431"/>
      <c r="F46" s="1431"/>
      <c r="G46" s="1431"/>
      <c r="H46" s="1431"/>
      <c r="I46" s="1431"/>
      <c r="J46" s="1431"/>
      <c r="K46" s="1431"/>
      <c r="L46" s="512" t="s">
        <v>481</v>
      </c>
      <c r="M46" s="513">
        <f>SUM(M14,M23,M27,M38,M45)</f>
        <v>0</v>
      </c>
      <c r="N46" s="514" t="s">
        <v>196</v>
      </c>
      <c r="O46" s="548" t="s">
        <v>924</v>
      </c>
    </row>
    <row r="47" spans="1:15" ht="29.25" thickBot="1">
      <c r="A47" s="493"/>
      <c r="B47" s="1336" t="s">
        <v>459</v>
      </c>
      <c r="C47" s="1449" t="s">
        <v>460</v>
      </c>
      <c r="D47" s="1450" t="s">
        <v>458</v>
      </c>
      <c r="E47" s="1450"/>
      <c r="F47" s="1450"/>
      <c r="G47" s="1450"/>
      <c r="H47" s="1450"/>
      <c r="I47" s="1451"/>
      <c r="J47" s="1452"/>
      <c r="K47" s="1452"/>
      <c r="L47" s="1453"/>
      <c r="M47" s="563">
        <f>'10-2.費用明細書（共用部）'!AS71</f>
        <v>0</v>
      </c>
      <c r="N47" s="510" t="s">
        <v>196</v>
      </c>
      <c r="O47" s="564"/>
    </row>
    <row r="48" spans="1:15" ht="30" thickTop="1" thickBot="1">
      <c r="A48" s="493"/>
      <c r="B48" s="1337"/>
      <c r="C48" s="1422"/>
      <c r="D48" s="1419" t="s">
        <v>525</v>
      </c>
      <c r="E48" s="1420"/>
      <c r="F48" s="1420"/>
      <c r="G48" s="1420"/>
      <c r="H48" s="1420"/>
      <c r="I48" s="1420"/>
      <c r="J48" s="1420"/>
      <c r="K48" s="1420"/>
      <c r="L48" s="551" t="s">
        <v>524</v>
      </c>
      <c r="M48" s="509">
        <f>SUM(M47:M47)</f>
        <v>0</v>
      </c>
      <c r="N48" s="510" t="s">
        <v>196</v>
      </c>
      <c r="O48" s="552"/>
    </row>
    <row r="49" spans="1:15" ht="29.25" customHeight="1" thickTop="1">
      <c r="A49" s="553"/>
      <c r="B49" s="1334" t="s">
        <v>648</v>
      </c>
      <c r="C49" s="1335"/>
      <c r="D49" s="1335"/>
      <c r="E49" s="1335"/>
      <c r="F49" s="1335"/>
      <c r="G49" s="1335"/>
      <c r="H49" s="1335"/>
      <c r="I49" s="1335"/>
      <c r="J49" s="1335"/>
      <c r="K49" s="1335"/>
      <c r="L49" s="554" t="s">
        <v>554</v>
      </c>
      <c r="M49" s="555">
        <f>M46+M48</f>
        <v>0</v>
      </c>
      <c r="N49" s="556" t="s">
        <v>196</v>
      </c>
      <c r="O49" s="557" t="s">
        <v>922</v>
      </c>
    </row>
    <row r="50" spans="1:15" ht="28.5">
      <c r="A50" s="493"/>
    </row>
  </sheetData>
  <sheetProtection sheet="1" selectLockedCells="1"/>
  <mergeCells count="78">
    <mergeCell ref="B49:K49"/>
    <mergeCell ref="D44:G44"/>
    <mergeCell ref="I44:L44"/>
    <mergeCell ref="D45:K45"/>
    <mergeCell ref="C46:K46"/>
    <mergeCell ref="B47:B48"/>
    <mergeCell ref="C47:C48"/>
    <mergeCell ref="D47:H47"/>
    <mergeCell ref="I47:L47"/>
    <mergeCell ref="D48:K48"/>
    <mergeCell ref="C14:C45"/>
    <mergeCell ref="D14:G14"/>
    <mergeCell ref="I14:J14"/>
    <mergeCell ref="K14:L14"/>
    <mergeCell ref="B15:B46"/>
    <mergeCell ref="D15:D22"/>
    <mergeCell ref="D38:K38"/>
    <mergeCell ref="D39:G39"/>
    <mergeCell ref="O39:O43"/>
    <mergeCell ref="D40:G40"/>
    <mergeCell ref="D41:G41"/>
    <mergeCell ref="I41:J41"/>
    <mergeCell ref="K41:L41"/>
    <mergeCell ref="D42:G42"/>
    <mergeCell ref="D43:H43"/>
    <mergeCell ref="O24:O26"/>
    <mergeCell ref="E25:F26"/>
    <mergeCell ref="G25:H25"/>
    <mergeCell ref="G26:H26"/>
    <mergeCell ref="D27:K27"/>
    <mergeCell ref="D28:D37"/>
    <mergeCell ref="E28:H28"/>
    <mergeCell ref="O28:O37"/>
    <mergeCell ref="E29:H29"/>
    <mergeCell ref="E30:H30"/>
    <mergeCell ref="E31:H31"/>
    <mergeCell ref="E32:H32"/>
    <mergeCell ref="E33:H33"/>
    <mergeCell ref="E34:E37"/>
    <mergeCell ref="F34:H34"/>
    <mergeCell ref="F35:H35"/>
    <mergeCell ref="F36:H36"/>
    <mergeCell ref="F37:H37"/>
    <mergeCell ref="O15:O22"/>
    <mergeCell ref="E16:H16"/>
    <mergeCell ref="E17:H17"/>
    <mergeCell ref="E18:H18"/>
    <mergeCell ref="E19:H19"/>
    <mergeCell ref="E20:H20"/>
    <mergeCell ref="E21:H21"/>
    <mergeCell ref="E22:H22"/>
    <mergeCell ref="E15:H15"/>
    <mergeCell ref="D23:K23"/>
    <mergeCell ref="D24:D26"/>
    <mergeCell ref="E24:H24"/>
    <mergeCell ref="G10:I10"/>
    <mergeCell ref="K10:L10"/>
    <mergeCell ref="G11:I11"/>
    <mergeCell ref="G12:I12"/>
    <mergeCell ref="K12:L12"/>
    <mergeCell ref="D13:K13"/>
    <mergeCell ref="B8:C13"/>
    <mergeCell ref="D8:J8"/>
    <mergeCell ref="K8:L8"/>
    <mergeCell ref="M8:N8"/>
    <mergeCell ref="D9:I9"/>
    <mergeCell ref="D10:F12"/>
    <mergeCell ref="K9:L9"/>
    <mergeCell ref="K11:L11"/>
    <mergeCell ref="M9:N9"/>
    <mergeCell ref="M10:N10"/>
    <mergeCell ref="M11:N11"/>
    <mergeCell ref="M12:N12"/>
    <mergeCell ref="B2:G2"/>
    <mergeCell ref="B4:F4"/>
    <mergeCell ref="G4:H4"/>
    <mergeCell ref="B6:F6"/>
    <mergeCell ref="G6:N6"/>
  </mergeCells>
  <phoneticPr fontId="8"/>
  <conditionalFormatting sqref="Y42:XFD42 A47:D47 A48:B49 A8:B8 D8 D10 A9:A13 A4:G4 K8:N8 I47:L47 L48:L49 A50:XFD1048576 A14:N37 D13:N13 A5:XFD7 I4:XFD4 J9:L9 G10:J12 A38:L42 N38:N49 A44:L46 A43:C43 I43:L43 P43:XFD49 P42:W42 P8:XFD41 A1:XFD3">
    <cfRule type="expression" dxfId="13" priority="13">
      <formula>_xlfn.ISFORMULA(A1)=TRUE</formula>
    </cfRule>
  </conditionalFormatting>
  <conditionalFormatting sqref="M9">
    <cfRule type="expression" dxfId="12" priority="12">
      <formula>_xlfn.ISFORMULA(M9)=TRUE</formula>
    </cfRule>
  </conditionalFormatting>
  <conditionalFormatting sqref="M44">
    <cfRule type="containsBlanks" dxfId="11" priority="9">
      <formula>LEN(TRIM(M44))=0</formula>
    </cfRule>
  </conditionalFormatting>
  <conditionalFormatting sqref="M38:M49">
    <cfRule type="expression" dxfId="10" priority="8">
      <formula>_xlfn.ISFORMULA(M38)=TRUE</formula>
    </cfRule>
  </conditionalFormatting>
  <conditionalFormatting sqref="D43">
    <cfRule type="expression" dxfId="9" priority="7">
      <formula>_xlfn.ISFORMULA(D43)=TRUE</formula>
    </cfRule>
  </conditionalFormatting>
  <conditionalFormatting sqref="O9:O49">
    <cfRule type="expression" dxfId="8" priority="6">
      <formula>_xlfn.ISFORMULA(O9)=TRUE</formula>
    </cfRule>
  </conditionalFormatting>
  <conditionalFormatting sqref="K10:L12">
    <cfRule type="expression" dxfId="7" priority="5">
      <formula>_xlfn.ISFORMULA(K10)=TRUE</formula>
    </cfRule>
  </conditionalFormatting>
  <conditionalFormatting sqref="M10:M12">
    <cfRule type="expression" dxfId="6" priority="4">
      <formula>_xlfn.ISFORMULA(M10)=TRUE</formula>
    </cfRule>
  </conditionalFormatting>
  <conditionalFormatting sqref="D9:I9">
    <cfRule type="expression" dxfId="5" priority="3">
      <formula>_xlfn.ISFORMULA(D9)=TRUE</formula>
    </cfRule>
  </conditionalFormatting>
  <conditionalFormatting sqref="O8">
    <cfRule type="expression" dxfId="4" priority="2">
      <formula>_xlfn.ISFORMULA(O8)=TRUE</formula>
    </cfRule>
  </conditionalFormatting>
  <conditionalFormatting sqref="D48:K48">
    <cfRule type="expression" dxfId="3" priority="1">
      <formula>_xlfn.ISFORMULA(D48)=TRUE</formula>
    </cfRule>
  </conditionalFormatting>
  <printOptions horizontalCentered="1"/>
  <pageMargins left="0.51181102362204722" right="0.11811023622047245" top="0.35433070866141736" bottom="0.35433070866141736" header="0.31496062992125984" footer="0.11811023622047245"/>
  <pageSetup paperSize="9" scale="55" fitToHeight="0" orientation="portrait" r:id="rId1"/>
  <headerFooter>
    <oddFooter>&amp;R&amp;K00-049R3高層ZEH-M_ver.1</oddFooter>
  </headerFooter>
  <ignoredErrors>
    <ignoredError sqref="G4" numberStoredAsText="1"/>
    <ignoredError sqref="M23:M41" formula="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211B5-8FE1-4F04-A819-8B54ADCDCCE6}">
  <dimension ref="A1:AV51"/>
  <sheetViews>
    <sheetView showGridLines="0" view="pageBreakPreview" zoomScale="80" zoomScaleNormal="100" zoomScaleSheetLayoutView="80" workbookViewId="0">
      <selection activeCell="B16" sqref="B16"/>
    </sheetView>
  </sheetViews>
  <sheetFormatPr defaultRowHeight="24"/>
  <cols>
    <col min="1" max="1" width="2.625" style="231" customWidth="1"/>
    <col min="2" max="2" width="30.625" style="134" customWidth="1"/>
    <col min="3" max="3" width="20.625" style="134" customWidth="1"/>
    <col min="4" max="4" width="6.625" style="134" customWidth="1"/>
    <col min="5" max="5" width="10.625" style="135" customWidth="1"/>
    <col min="6" max="6" width="5.625" style="134" customWidth="1"/>
    <col min="7" max="7" width="13.625" style="134" customWidth="1"/>
    <col min="8" max="8" width="5.625" style="134" customWidth="1"/>
    <col min="9" max="9" width="13.625" style="134" customWidth="1"/>
    <col min="10" max="10" width="5.625" style="134" customWidth="1"/>
    <col min="11" max="11" width="13.625" style="134" customWidth="1"/>
    <col min="12" max="12" width="20.625" style="134" customWidth="1"/>
    <col min="13" max="13" width="1.625" style="132" customWidth="1"/>
    <col min="14" max="14" width="30.625" style="134" customWidth="1"/>
    <col min="15" max="15" width="20.625" style="134" customWidth="1"/>
    <col min="16" max="16" width="6.625" style="134" customWidth="1"/>
    <col min="17" max="17" width="10.625" style="135" customWidth="1"/>
    <col min="18" max="18" width="5.625" style="134" customWidth="1"/>
    <col min="19" max="19" width="13.625" style="134" customWidth="1"/>
    <col min="20" max="20" width="5.625" style="134" customWidth="1"/>
    <col min="21" max="21" width="13.625" style="134" customWidth="1"/>
    <col min="22" max="22" width="5.625" style="134" customWidth="1"/>
    <col min="23" max="23" width="13.625" style="134" customWidth="1"/>
    <col min="24" max="24" width="20.625" style="134" customWidth="1"/>
    <col min="25" max="25" width="1.625" style="132" customWidth="1"/>
    <col min="26" max="26" width="30.625" style="134" customWidth="1"/>
    <col min="27" max="27" width="20.625" style="134" customWidth="1"/>
    <col min="28" max="28" width="6.625" style="134" customWidth="1"/>
    <col min="29" max="29" width="10.625" style="135" customWidth="1"/>
    <col min="30" max="30" width="5.625" style="134" customWidth="1"/>
    <col min="31" max="31" width="13.625" style="134" customWidth="1"/>
    <col min="32" max="32" width="5.625" style="134" customWidth="1"/>
    <col min="33" max="33" width="13.625" style="134" customWidth="1"/>
    <col min="34" max="34" width="5.625" style="134" customWidth="1"/>
    <col min="35" max="35" width="13.625" style="134" customWidth="1"/>
    <col min="36" max="36" width="20.625" style="134" customWidth="1"/>
    <col min="37" max="37" width="1.625" style="132" customWidth="1"/>
    <col min="38" max="38" width="30.625" style="134" customWidth="1"/>
    <col min="39" max="39" width="20.625" style="134" customWidth="1"/>
    <col min="40" max="40" width="6.625" style="134" customWidth="1"/>
    <col min="41" max="41" width="10.625" style="135" customWidth="1"/>
    <col min="42" max="42" width="5.625" style="134" customWidth="1"/>
    <col min="43" max="43" width="13.625" style="134" customWidth="1"/>
    <col min="44" max="44" width="5.625" style="134" customWidth="1"/>
    <col min="45" max="45" width="13.625" style="134" customWidth="1"/>
    <col min="46" max="46" width="5.625" style="134" customWidth="1"/>
    <col min="47" max="47" width="13.625" style="134" customWidth="1"/>
    <col min="48" max="48" width="20.625" style="134" customWidth="1"/>
    <col min="49" max="54" width="9" style="151"/>
    <col min="55" max="55" width="9" style="151" customWidth="1"/>
    <col min="56" max="16384" width="9" style="151"/>
  </cols>
  <sheetData>
    <row r="1" spans="1:48" s="655" customFormat="1" ht="18.75">
      <c r="A1" s="649" t="s">
        <v>926</v>
      </c>
      <c r="B1" s="649"/>
      <c r="C1" s="649"/>
      <c r="D1" s="650"/>
      <c r="E1" s="651"/>
      <c r="F1" s="650"/>
      <c r="G1" s="650"/>
      <c r="H1" s="650"/>
      <c r="I1" s="650"/>
      <c r="J1" s="652"/>
      <c r="K1" s="652"/>
      <c r="L1" s="652"/>
      <c r="M1" s="653"/>
      <c r="N1" s="654"/>
      <c r="O1" s="649"/>
      <c r="P1" s="650"/>
      <c r="Q1" s="651"/>
      <c r="R1" s="650"/>
      <c r="S1" s="650"/>
      <c r="T1" s="650"/>
      <c r="U1" s="650"/>
      <c r="V1" s="652"/>
      <c r="W1" s="652"/>
      <c r="X1" s="652"/>
      <c r="Y1" s="653"/>
      <c r="Z1" s="654"/>
      <c r="AA1" s="649"/>
      <c r="AB1" s="650"/>
      <c r="AC1" s="651"/>
      <c r="AD1" s="650"/>
      <c r="AE1" s="650"/>
      <c r="AF1" s="650"/>
      <c r="AG1" s="650"/>
      <c r="AH1" s="652"/>
      <c r="AI1" s="652"/>
      <c r="AJ1" s="652"/>
      <c r="AK1" s="653"/>
      <c r="AL1" s="654"/>
      <c r="AM1" s="649"/>
      <c r="AN1" s="650"/>
      <c r="AO1" s="651"/>
      <c r="AP1" s="650"/>
      <c r="AQ1" s="650"/>
      <c r="AR1" s="650"/>
      <c r="AS1" s="650"/>
      <c r="AT1" s="652"/>
      <c r="AU1" s="652"/>
      <c r="AV1" s="652"/>
    </row>
    <row r="2" spans="1:48" s="663" customFormat="1" ht="18.75">
      <c r="A2" s="656" t="s">
        <v>602</v>
      </c>
      <c r="B2" s="656"/>
      <c r="C2" s="656"/>
      <c r="D2" s="657"/>
      <c r="E2" s="658"/>
      <c r="F2" s="659"/>
      <c r="G2" s="659"/>
      <c r="H2" s="660"/>
      <c r="I2" s="661"/>
      <c r="J2" s="661"/>
      <c r="K2" s="662"/>
      <c r="L2" s="661"/>
      <c r="M2" s="653"/>
      <c r="N2" s="657"/>
      <c r="O2" s="656"/>
      <c r="P2" s="657"/>
      <c r="Q2" s="658"/>
      <c r="R2" s="659"/>
      <c r="S2" s="659"/>
      <c r="T2" s="660"/>
      <c r="U2" s="661"/>
      <c r="V2" s="661"/>
      <c r="W2" s="662"/>
      <c r="X2" s="661"/>
      <c r="Y2" s="653"/>
      <c r="Z2" s="657"/>
      <c r="AA2" s="656"/>
      <c r="AB2" s="657"/>
      <c r="AC2" s="658"/>
      <c r="AD2" s="659"/>
      <c r="AE2" s="659"/>
      <c r="AF2" s="660"/>
      <c r="AG2" s="661"/>
      <c r="AH2" s="661"/>
      <c r="AI2" s="662"/>
      <c r="AJ2" s="661"/>
      <c r="AK2" s="653"/>
      <c r="AL2" s="657"/>
      <c r="AM2" s="656"/>
      <c r="AN2" s="657"/>
      <c r="AO2" s="658"/>
      <c r="AP2" s="659"/>
      <c r="AQ2" s="659"/>
      <c r="AR2" s="660"/>
      <c r="AS2" s="661"/>
      <c r="AT2" s="661"/>
      <c r="AU2" s="662"/>
      <c r="AV2" s="661"/>
    </row>
    <row r="3" spans="1:48" s="669" customFormat="1" ht="18.75">
      <c r="A3" s="656" t="s">
        <v>927</v>
      </c>
      <c r="B3" s="656"/>
      <c r="C3" s="664"/>
      <c r="D3" s="664"/>
      <c r="E3" s="664"/>
      <c r="F3" s="665"/>
      <c r="G3" s="665"/>
      <c r="H3" s="666"/>
      <c r="I3" s="667"/>
      <c r="J3" s="667"/>
      <c r="K3" s="668"/>
      <c r="L3" s="667"/>
      <c r="M3" s="653"/>
      <c r="N3" s="664"/>
      <c r="O3" s="664"/>
      <c r="P3" s="664"/>
      <c r="Q3" s="664"/>
      <c r="R3" s="665"/>
      <c r="S3" s="665"/>
      <c r="T3" s="666"/>
      <c r="U3" s="667"/>
      <c r="V3" s="667"/>
      <c r="W3" s="668"/>
      <c r="X3" s="667"/>
      <c r="Y3" s="653"/>
      <c r="Z3" s="664"/>
      <c r="AA3" s="664"/>
      <c r="AB3" s="664"/>
      <c r="AC3" s="664"/>
      <c r="AD3" s="665"/>
      <c r="AE3" s="665"/>
      <c r="AF3" s="666"/>
      <c r="AG3" s="667"/>
      <c r="AH3" s="667"/>
      <c r="AI3" s="668"/>
      <c r="AJ3" s="667"/>
      <c r="AK3" s="653"/>
      <c r="AL3" s="664"/>
      <c r="AM3" s="664"/>
      <c r="AN3" s="664"/>
      <c r="AO3" s="664"/>
      <c r="AP3" s="665"/>
      <c r="AQ3" s="665"/>
      <c r="AR3" s="666"/>
      <c r="AS3" s="667"/>
      <c r="AT3" s="667"/>
      <c r="AU3" s="668"/>
      <c r="AV3" s="667"/>
    </row>
    <row r="4" spans="1:48" s="669" customFormat="1" ht="18.75">
      <c r="A4" s="656" t="s">
        <v>928</v>
      </c>
      <c r="B4" s="656"/>
      <c r="C4" s="664"/>
      <c r="D4" s="664"/>
      <c r="E4" s="664"/>
      <c r="F4" s="665"/>
      <c r="G4" s="665"/>
      <c r="H4" s="666"/>
      <c r="I4" s="667"/>
      <c r="J4" s="667"/>
      <c r="K4" s="668"/>
      <c r="L4" s="667"/>
      <c r="M4" s="653"/>
      <c r="N4" s="664"/>
      <c r="O4" s="664"/>
      <c r="P4" s="664"/>
      <c r="Q4" s="664"/>
      <c r="R4" s="665"/>
      <c r="S4" s="665"/>
      <c r="T4" s="666"/>
      <c r="U4" s="667"/>
      <c r="V4" s="667"/>
      <c r="W4" s="668"/>
      <c r="X4" s="667"/>
      <c r="Y4" s="653"/>
      <c r="Z4" s="664"/>
      <c r="AA4" s="664"/>
      <c r="AB4" s="664"/>
      <c r="AC4" s="664"/>
      <c r="AD4" s="665"/>
      <c r="AE4" s="665"/>
      <c r="AF4" s="666"/>
      <c r="AG4" s="667"/>
      <c r="AH4" s="667"/>
      <c r="AI4" s="668"/>
      <c r="AJ4" s="667"/>
      <c r="AK4" s="653"/>
      <c r="AL4" s="664"/>
      <c r="AM4" s="664"/>
      <c r="AN4" s="664"/>
      <c r="AO4" s="664"/>
      <c r="AP4" s="665"/>
      <c r="AQ4" s="665"/>
      <c r="AR4" s="666"/>
      <c r="AS4" s="667"/>
      <c r="AT4" s="667"/>
      <c r="AU4" s="668"/>
      <c r="AV4" s="667"/>
    </row>
    <row r="5" spans="1:48" s="260" customFormat="1" ht="14.25">
      <c r="B5" s="261"/>
      <c r="C5" s="262"/>
      <c r="D5" s="262"/>
      <c r="E5" s="262"/>
      <c r="F5" s="263"/>
      <c r="G5" s="263"/>
      <c r="H5" s="264"/>
      <c r="I5" s="265"/>
      <c r="J5" s="265"/>
      <c r="K5" s="266"/>
      <c r="L5" s="265"/>
      <c r="M5" s="1"/>
      <c r="N5" s="262"/>
      <c r="O5" s="262"/>
      <c r="P5" s="262"/>
      <c r="Q5" s="262"/>
      <c r="R5" s="263"/>
      <c r="S5" s="263"/>
      <c r="T5" s="264"/>
      <c r="U5" s="265"/>
      <c r="V5" s="265"/>
      <c r="W5" s="266"/>
      <c r="X5" s="265"/>
      <c r="Y5" s="1"/>
      <c r="Z5" s="262"/>
      <c r="AA5" s="262"/>
      <c r="AB5" s="262"/>
      <c r="AC5" s="262"/>
      <c r="AD5" s="263"/>
      <c r="AE5" s="263"/>
      <c r="AF5" s="264"/>
      <c r="AG5" s="265"/>
      <c r="AH5" s="265"/>
      <c r="AI5" s="266"/>
      <c r="AJ5" s="265"/>
      <c r="AK5" s="1"/>
      <c r="AL5" s="262"/>
      <c r="AM5" s="262"/>
      <c r="AN5" s="262"/>
      <c r="AO5" s="262"/>
      <c r="AP5" s="263"/>
      <c r="AQ5" s="263"/>
      <c r="AR5" s="264"/>
      <c r="AS5" s="265"/>
      <c r="AT5" s="265"/>
      <c r="AU5" s="266"/>
      <c r="AV5" s="265"/>
    </row>
    <row r="6" spans="1:48" ht="23.25" customHeight="1">
      <c r="B6" s="1454" t="s">
        <v>925</v>
      </c>
      <c r="C6" s="1454"/>
      <c r="D6" s="1454"/>
      <c r="E6" s="1454"/>
      <c r="F6" s="1454"/>
      <c r="G6" s="1454"/>
      <c r="H6" s="1454"/>
      <c r="I6" s="1454"/>
      <c r="J6" s="1454"/>
      <c r="K6" s="1454"/>
      <c r="L6" s="1454"/>
      <c r="N6" s="1455"/>
      <c r="O6" s="1455"/>
      <c r="P6" s="1455"/>
      <c r="Q6" s="1455"/>
      <c r="R6" s="1455"/>
      <c r="S6" s="1455"/>
      <c r="T6" s="1455"/>
      <c r="U6" s="1455"/>
      <c r="V6" s="1455"/>
      <c r="W6" s="1455"/>
      <c r="X6" s="1455"/>
      <c r="Z6" s="1455"/>
      <c r="AA6" s="1455"/>
      <c r="AB6" s="1455"/>
      <c r="AC6" s="1455"/>
      <c r="AD6" s="1455"/>
      <c r="AE6" s="1455"/>
      <c r="AF6" s="1455"/>
      <c r="AG6" s="1455"/>
      <c r="AH6" s="1455"/>
      <c r="AI6" s="1455"/>
      <c r="AJ6" s="1455"/>
      <c r="AL6" s="1455"/>
      <c r="AM6" s="1455"/>
      <c r="AN6" s="1455"/>
      <c r="AO6" s="1455"/>
      <c r="AP6" s="1455"/>
      <c r="AQ6" s="1455"/>
      <c r="AR6" s="1455"/>
      <c r="AS6" s="1455"/>
      <c r="AT6" s="1455"/>
      <c r="AU6" s="1455"/>
      <c r="AV6" s="1455"/>
    </row>
    <row r="7" spans="1:48" ht="17.25">
      <c r="A7" s="233"/>
      <c r="P7" s="88"/>
      <c r="AB7" s="88"/>
      <c r="AN7" s="88"/>
    </row>
    <row r="8" spans="1:48">
      <c r="B8" s="234" t="s">
        <v>575</v>
      </c>
      <c r="C8" s="1486" t="str">
        <f>入力シート!F13</f>
        <v>(例)　2年度事業（1年目）</v>
      </c>
      <c r="D8" s="1486"/>
      <c r="E8" s="1486"/>
      <c r="F8" s="226"/>
      <c r="G8" s="226"/>
      <c r="H8" s="227"/>
      <c r="I8" s="227"/>
      <c r="M8" s="175"/>
      <c r="P8" s="88"/>
      <c r="Y8" s="175"/>
      <c r="AB8" s="88"/>
      <c r="AK8" s="175"/>
      <c r="AN8" s="88"/>
    </row>
    <row r="9" spans="1:48">
      <c r="B9" s="235" t="s">
        <v>445</v>
      </c>
      <c r="C9" s="1488" t="s">
        <v>470</v>
      </c>
      <c r="D9" s="1488"/>
      <c r="E9" s="1488"/>
      <c r="F9" s="228"/>
      <c r="G9" s="228"/>
      <c r="H9" s="227"/>
      <c r="I9" s="229"/>
      <c r="J9" s="147"/>
      <c r="K9" s="147"/>
      <c r="L9" s="147"/>
      <c r="N9" s="147"/>
      <c r="O9" s="147"/>
      <c r="P9" s="147"/>
      <c r="Q9" s="148"/>
      <c r="R9" s="147"/>
      <c r="S9" s="147"/>
      <c r="T9" s="147"/>
      <c r="U9" s="147"/>
      <c r="V9" s="147"/>
      <c r="W9" s="147"/>
      <c r="X9" s="147"/>
      <c r="Z9" s="147"/>
      <c r="AA9" s="147"/>
      <c r="AB9" s="147"/>
      <c r="AC9" s="148"/>
      <c r="AD9" s="147"/>
      <c r="AE9" s="147"/>
      <c r="AF9" s="147"/>
      <c r="AG9" s="147"/>
      <c r="AH9" s="147"/>
      <c r="AI9" s="147"/>
      <c r="AJ9" s="147"/>
      <c r="AL9" s="147"/>
      <c r="AM9" s="147"/>
      <c r="AN9" s="147"/>
      <c r="AO9" s="148"/>
      <c r="AP9" s="147"/>
      <c r="AQ9" s="147"/>
      <c r="AR9" s="147"/>
      <c r="AS9" s="147"/>
      <c r="AT9" s="147"/>
      <c r="AU9" s="147"/>
      <c r="AV9" s="147"/>
    </row>
    <row r="10" spans="1:48">
      <c r="B10" s="235" t="s">
        <v>446</v>
      </c>
      <c r="C10" s="1487" t="s">
        <v>471</v>
      </c>
      <c r="D10" s="1487"/>
      <c r="E10" s="1487"/>
      <c r="F10" s="228"/>
      <c r="G10" s="228"/>
      <c r="H10" s="227"/>
      <c r="I10" s="229"/>
      <c r="J10" s="147"/>
      <c r="K10" s="147"/>
      <c r="L10" s="147"/>
      <c r="N10" s="147"/>
      <c r="O10" s="147"/>
      <c r="P10" s="147"/>
      <c r="Q10" s="148"/>
      <c r="R10" s="147"/>
      <c r="S10" s="147"/>
      <c r="T10" s="147"/>
      <c r="U10" s="147"/>
      <c r="V10" s="147"/>
      <c r="W10" s="147"/>
      <c r="X10" s="147"/>
      <c r="Z10" s="147"/>
      <c r="AA10" s="147"/>
      <c r="AB10" s="147"/>
      <c r="AC10" s="148"/>
      <c r="AD10" s="147"/>
      <c r="AE10" s="147"/>
      <c r="AF10" s="147"/>
      <c r="AG10" s="147"/>
      <c r="AH10" s="147"/>
      <c r="AI10" s="147"/>
      <c r="AJ10" s="147"/>
      <c r="AL10" s="147"/>
      <c r="AM10" s="147"/>
      <c r="AN10" s="147"/>
      <c r="AO10" s="148"/>
      <c r="AP10" s="147"/>
      <c r="AQ10" s="147"/>
      <c r="AR10" s="147"/>
      <c r="AS10" s="147"/>
      <c r="AT10" s="147"/>
      <c r="AU10" s="147"/>
      <c r="AV10" s="147"/>
    </row>
    <row r="11" spans="1:48" ht="17.25">
      <c r="A11" s="233"/>
      <c r="N11" s="147"/>
      <c r="P11" s="147"/>
      <c r="Q11" s="148"/>
      <c r="R11" s="147"/>
      <c r="S11" s="147"/>
      <c r="T11" s="147"/>
      <c r="U11" s="147"/>
      <c r="V11" s="147"/>
      <c r="W11" s="147"/>
      <c r="X11" s="147"/>
      <c r="Z11" s="147"/>
      <c r="AB11" s="147"/>
      <c r="AC11" s="148"/>
      <c r="AD11" s="147"/>
      <c r="AE11" s="147"/>
      <c r="AF11" s="147"/>
      <c r="AG11" s="147"/>
      <c r="AH11" s="147"/>
      <c r="AI11" s="147"/>
      <c r="AJ11" s="147"/>
      <c r="AL11" s="147"/>
      <c r="AN11" s="147"/>
      <c r="AO11" s="148"/>
      <c r="AP11" s="147"/>
      <c r="AQ11" s="147"/>
      <c r="AR11" s="147"/>
      <c r="AS11" s="147"/>
      <c r="AT11" s="147"/>
      <c r="AU11" s="147"/>
      <c r="AV11" s="147"/>
    </row>
    <row r="12" spans="1:48" ht="24.75" thickBot="1">
      <c r="B12" s="1483" t="s">
        <v>475</v>
      </c>
      <c r="C12" s="1484"/>
      <c r="D12" s="1484"/>
      <c r="E12" s="1484"/>
      <c r="F12" s="1484"/>
      <c r="G12" s="1484"/>
      <c r="H12" s="1484"/>
      <c r="I12" s="1484"/>
      <c r="J12" s="1484"/>
      <c r="K12" s="1484"/>
      <c r="L12" s="1485"/>
      <c r="N12" s="1483" t="s">
        <v>472</v>
      </c>
      <c r="O12" s="1484"/>
      <c r="P12" s="1484"/>
      <c r="Q12" s="1484"/>
      <c r="R12" s="1484"/>
      <c r="S12" s="1484"/>
      <c r="T12" s="1484"/>
      <c r="U12" s="1484"/>
      <c r="V12" s="1484"/>
      <c r="W12" s="1484"/>
      <c r="X12" s="1485"/>
      <c r="Z12" s="1483" t="s">
        <v>473</v>
      </c>
      <c r="AA12" s="1484"/>
      <c r="AB12" s="1484"/>
      <c r="AC12" s="1484"/>
      <c r="AD12" s="1484"/>
      <c r="AE12" s="1484"/>
      <c r="AF12" s="1484"/>
      <c r="AG12" s="1484"/>
      <c r="AH12" s="1484"/>
      <c r="AI12" s="1484"/>
      <c r="AJ12" s="1485"/>
      <c r="AL12" s="1483" t="s">
        <v>474</v>
      </c>
      <c r="AM12" s="1484"/>
      <c r="AN12" s="1484"/>
      <c r="AO12" s="1484"/>
      <c r="AP12" s="1484"/>
      <c r="AQ12" s="1484"/>
      <c r="AR12" s="1484"/>
      <c r="AS12" s="1484"/>
      <c r="AT12" s="1484"/>
      <c r="AU12" s="1484"/>
      <c r="AV12" s="1485"/>
    </row>
    <row r="13" spans="1:48" s="150" customFormat="1" ht="17.25">
      <c r="A13" s="232"/>
      <c r="B13" s="1470" t="s">
        <v>447</v>
      </c>
      <c r="C13" s="1459" t="s">
        <v>560</v>
      </c>
      <c r="D13" s="1473" t="s">
        <v>448</v>
      </c>
      <c r="E13" s="1456" t="s">
        <v>823</v>
      </c>
      <c r="F13" s="1457"/>
      <c r="G13" s="1457"/>
      <c r="H13" s="1457"/>
      <c r="I13" s="1457"/>
      <c r="J13" s="1457"/>
      <c r="K13" s="1458"/>
      <c r="L13" s="1476" t="s">
        <v>450</v>
      </c>
      <c r="M13" s="132"/>
      <c r="N13" s="1470" t="s">
        <v>447</v>
      </c>
      <c r="O13" s="1459" t="s">
        <v>560</v>
      </c>
      <c r="P13" s="1473" t="s">
        <v>448</v>
      </c>
      <c r="Q13" s="1456" t="s">
        <v>449</v>
      </c>
      <c r="R13" s="1457"/>
      <c r="S13" s="1457"/>
      <c r="T13" s="1457"/>
      <c r="U13" s="1457"/>
      <c r="V13" s="1457"/>
      <c r="W13" s="1458"/>
      <c r="X13" s="1476" t="s">
        <v>450</v>
      </c>
      <c r="Y13" s="132"/>
      <c r="Z13" s="1470" t="s">
        <v>447</v>
      </c>
      <c r="AA13" s="1459" t="s">
        <v>560</v>
      </c>
      <c r="AB13" s="1473" t="s">
        <v>448</v>
      </c>
      <c r="AC13" s="1456" t="s">
        <v>449</v>
      </c>
      <c r="AD13" s="1457"/>
      <c r="AE13" s="1457"/>
      <c r="AF13" s="1457"/>
      <c r="AG13" s="1457"/>
      <c r="AH13" s="1457"/>
      <c r="AI13" s="1458"/>
      <c r="AJ13" s="1476" t="s">
        <v>450</v>
      </c>
      <c r="AK13" s="132"/>
      <c r="AL13" s="1470" t="s">
        <v>447</v>
      </c>
      <c r="AM13" s="1459" t="s">
        <v>560</v>
      </c>
      <c r="AN13" s="1473" t="s">
        <v>448</v>
      </c>
      <c r="AO13" s="1456" t="s">
        <v>449</v>
      </c>
      <c r="AP13" s="1457"/>
      <c r="AQ13" s="1457"/>
      <c r="AR13" s="1457"/>
      <c r="AS13" s="1457"/>
      <c r="AT13" s="1457"/>
      <c r="AU13" s="1458"/>
      <c r="AV13" s="1476" t="s">
        <v>450</v>
      </c>
    </row>
    <row r="14" spans="1:48" s="150" customFormat="1" ht="17.25">
      <c r="A14" s="232"/>
      <c r="B14" s="1471"/>
      <c r="C14" s="1460"/>
      <c r="D14" s="1474"/>
      <c r="E14" s="1466" t="s">
        <v>451</v>
      </c>
      <c r="F14" s="1468" t="s">
        <v>452</v>
      </c>
      <c r="G14" s="1469"/>
      <c r="H14" s="1462" t="s">
        <v>453</v>
      </c>
      <c r="I14" s="1463"/>
      <c r="J14" s="1464" t="s">
        <v>454</v>
      </c>
      <c r="K14" s="1465"/>
      <c r="L14" s="1477"/>
      <c r="M14" s="132"/>
      <c r="N14" s="1471"/>
      <c r="O14" s="1460"/>
      <c r="P14" s="1474"/>
      <c r="Q14" s="1466" t="s">
        <v>451</v>
      </c>
      <c r="R14" s="1468" t="s">
        <v>452</v>
      </c>
      <c r="S14" s="1469"/>
      <c r="T14" s="1462" t="s">
        <v>453</v>
      </c>
      <c r="U14" s="1463"/>
      <c r="V14" s="1464" t="s">
        <v>454</v>
      </c>
      <c r="W14" s="1465"/>
      <c r="X14" s="1477"/>
      <c r="Y14" s="132"/>
      <c r="Z14" s="1471"/>
      <c r="AA14" s="1460"/>
      <c r="AB14" s="1474"/>
      <c r="AC14" s="1466" t="s">
        <v>451</v>
      </c>
      <c r="AD14" s="1468" t="s">
        <v>452</v>
      </c>
      <c r="AE14" s="1469"/>
      <c r="AF14" s="1462" t="s">
        <v>453</v>
      </c>
      <c r="AG14" s="1463"/>
      <c r="AH14" s="1464" t="s">
        <v>454</v>
      </c>
      <c r="AI14" s="1465"/>
      <c r="AJ14" s="1477"/>
      <c r="AK14" s="132"/>
      <c r="AL14" s="1471"/>
      <c r="AM14" s="1460"/>
      <c r="AN14" s="1474"/>
      <c r="AO14" s="1466" t="s">
        <v>451</v>
      </c>
      <c r="AP14" s="1468" t="s">
        <v>452</v>
      </c>
      <c r="AQ14" s="1469"/>
      <c r="AR14" s="1462" t="s">
        <v>453</v>
      </c>
      <c r="AS14" s="1463"/>
      <c r="AT14" s="1464" t="s">
        <v>454</v>
      </c>
      <c r="AU14" s="1465"/>
      <c r="AV14" s="1477"/>
    </row>
    <row r="15" spans="1:48" s="150" customFormat="1" ht="18" thickBot="1">
      <c r="A15" s="232"/>
      <c r="B15" s="1472"/>
      <c r="C15" s="1461"/>
      <c r="D15" s="1475"/>
      <c r="E15" s="1467"/>
      <c r="F15" s="146" t="s">
        <v>455</v>
      </c>
      <c r="G15" s="146" t="s">
        <v>456</v>
      </c>
      <c r="H15" s="145" t="s">
        <v>455</v>
      </c>
      <c r="I15" s="145" t="s">
        <v>456</v>
      </c>
      <c r="J15" s="83" t="s">
        <v>455</v>
      </c>
      <c r="K15" s="83" t="s">
        <v>456</v>
      </c>
      <c r="L15" s="1478"/>
      <c r="M15" s="132"/>
      <c r="N15" s="1472"/>
      <c r="O15" s="1461"/>
      <c r="P15" s="1475"/>
      <c r="Q15" s="1467"/>
      <c r="R15" s="146" t="s">
        <v>455</v>
      </c>
      <c r="S15" s="146" t="s">
        <v>456</v>
      </c>
      <c r="T15" s="145" t="s">
        <v>455</v>
      </c>
      <c r="U15" s="145" t="s">
        <v>456</v>
      </c>
      <c r="V15" s="83" t="s">
        <v>455</v>
      </c>
      <c r="W15" s="83" t="s">
        <v>456</v>
      </c>
      <c r="X15" s="1478"/>
      <c r="Y15" s="132"/>
      <c r="Z15" s="1472"/>
      <c r="AA15" s="1461"/>
      <c r="AB15" s="1475"/>
      <c r="AC15" s="1467"/>
      <c r="AD15" s="146" t="s">
        <v>455</v>
      </c>
      <c r="AE15" s="146" t="s">
        <v>456</v>
      </c>
      <c r="AF15" s="145" t="s">
        <v>455</v>
      </c>
      <c r="AG15" s="145" t="s">
        <v>456</v>
      </c>
      <c r="AH15" s="83" t="s">
        <v>455</v>
      </c>
      <c r="AI15" s="83" t="s">
        <v>456</v>
      </c>
      <c r="AJ15" s="1478"/>
      <c r="AK15" s="132"/>
      <c r="AL15" s="1472"/>
      <c r="AM15" s="1461"/>
      <c r="AN15" s="1475"/>
      <c r="AO15" s="1467"/>
      <c r="AP15" s="146" t="s">
        <v>455</v>
      </c>
      <c r="AQ15" s="146" t="s">
        <v>456</v>
      </c>
      <c r="AR15" s="145" t="s">
        <v>455</v>
      </c>
      <c r="AS15" s="145" t="s">
        <v>456</v>
      </c>
      <c r="AT15" s="83" t="s">
        <v>455</v>
      </c>
      <c r="AU15" s="83" t="s">
        <v>456</v>
      </c>
      <c r="AV15" s="1478"/>
    </row>
    <row r="16" spans="1:48" s="150" customFormat="1">
      <c r="A16" s="230"/>
      <c r="B16" s="279"/>
      <c r="C16" s="280"/>
      <c r="D16" s="281"/>
      <c r="E16" s="282"/>
      <c r="F16" s="283"/>
      <c r="G16" s="143">
        <f>INT(E16*F16)</f>
        <v>0</v>
      </c>
      <c r="H16" s="292"/>
      <c r="I16" s="142">
        <f>INT(E16*H16)</f>
        <v>0</v>
      </c>
      <c r="J16" s="84">
        <f t="shared" ref="J16" si="0">F16-H16</f>
        <v>0</v>
      </c>
      <c r="K16" s="84">
        <f t="shared" ref="K16" si="1">G16-I16</f>
        <v>0</v>
      </c>
      <c r="L16" s="294"/>
      <c r="M16" s="132"/>
      <c r="N16" s="279"/>
      <c r="O16" s="280"/>
      <c r="P16" s="281"/>
      <c r="Q16" s="282"/>
      <c r="R16" s="283"/>
      <c r="S16" s="143">
        <f>INT(Q16*R16)</f>
        <v>0</v>
      </c>
      <c r="T16" s="292"/>
      <c r="U16" s="142">
        <f>INT(Q16*T16)</f>
        <v>0</v>
      </c>
      <c r="V16" s="84">
        <f t="shared" ref="V16:V25" si="2">R16-T16</f>
        <v>0</v>
      </c>
      <c r="W16" s="84">
        <f t="shared" ref="W16:W25" si="3">S16-U16</f>
        <v>0</v>
      </c>
      <c r="X16" s="294"/>
      <c r="Y16" s="132"/>
      <c r="Z16" s="279"/>
      <c r="AA16" s="280"/>
      <c r="AB16" s="281"/>
      <c r="AC16" s="282"/>
      <c r="AD16" s="283"/>
      <c r="AE16" s="143">
        <f>INT(AC16*AD16)</f>
        <v>0</v>
      </c>
      <c r="AF16" s="292"/>
      <c r="AG16" s="142">
        <f>INT(AC16*AF16)</f>
        <v>0</v>
      </c>
      <c r="AH16" s="84">
        <f t="shared" ref="AH16:AH25" si="4">AD16-AF16</f>
        <v>0</v>
      </c>
      <c r="AI16" s="84">
        <f t="shared" ref="AI16:AI25" si="5">AE16-AG16</f>
        <v>0</v>
      </c>
      <c r="AJ16" s="294"/>
      <c r="AK16" s="132"/>
      <c r="AL16" s="279"/>
      <c r="AM16" s="280"/>
      <c r="AN16" s="281"/>
      <c r="AO16" s="282"/>
      <c r="AP16" s="283"/>
      <c r="AQ16" s="143">
        <f>INT(AO16*AP16)</f>
        <v>0</v>
      </c>
      <c r="AR16" s="292"/>
      <c r="AS16" s="142">
        <f>INT(AO16*AR16)</f>
        <v>0</v>
      </c>
      <c r="AT16" s="84">
        <f t="shared" ref="AT16:AT25" si="6">AP16-AR16</f>
        <v>0</v>
      </c>
      <c r="AU16" s="84">
        <f t="shared" ref="AU16:AU25" si="7">AQ16-AS16</f>
        <v>0</v>
      </c>
      <c r="AV16" s="294"/>
    </row>
    <row r="17" spans="1:48" s="150" customFormat="1">
      <c r="A17" s="230"/>
      <c r="B17" s="284"/>
      <c r="C17" s="285"/>
      <c r="D17" s="281"/>
      <c r="E17" s="282"/>
      <c r="F17" s="283"/>
      <c r="G17" s="143">
        <f t="shared" ref="G17:G25" si="8">INT(E17*F17)</f>
        <v>0</v>
      </c>
      <c r="H17" s="292"/>
      <c r="I17" s="142">
        <f t="shared" ref="I17:I25" si="9">INT(E17*H17)</f>
        <v>0</v>
      </c>
      <c r="J17" s="84">
        <f t="shared" ref="J17:J25" si="10">F17-H17</f>
        <v>0</v>
      </c>
      <c r="K17" s="84">
        <f t="shared" ref="K17:K25" si="11">G17-I17</f>
        <v>0</v>
      </c>
      <c r="L17" s="294"/>
      <c r="M17" s="132"/>
      <c r="N17" s="284"/>
      <c r="O17" s="285"/>
      <c r="P17" s="281"/>
      <c r="Q17" s="282"/>
      <c r="R17" s="283"/>
      <c r="S17" s="143">
        <f t="shared" ref="S17:S25" si="12">INT(Q17*R17)</f>
        <v>0</v>
      </c>
      <c r="T17" s="292"/>
      <c r="U17" s="142">
        <f t="shared" ref="U17:U25" si="13">INT(Q17*T17)</f>
        <v>0</v>
      </c>
      <c r="V17" s="84">
        <f t="shared" si="2"/>
        <v>0</v>
      </c>
      <c r="W17" s="84">
        <f t="shared" si="3"/>
        <v>0</v>
      </c>
      <c r="X17" s="294"/>
      <c r="Y17" s="132"/>
      <c r="Z17" s="284"/>
      <c r="AA17" s="285"/>
      <c r="AB17" s="281"/>
      <c r="AC17" s="282"/>
      <c r="AD17" s="283"/>
      <c r="AE17" s="143">
        <f t="shared" ref="AE17:AE25" si="14">INT(AC17*AD17)</f>
        <v>0</v>
      </c>
      <c r="AF17" s="292"/>
      <c r="AG17" s="142">
        <f t="shared" ref="AG17:AG25" si="15">INT(AC17*AF17)</f>
        <v>0</v>
      </c>
      <c r="AH17" s="84">
        <f t="shared" si="4"/>
        <v>0</v>
      </c>
      <c r="AI17" s="84">
        <f t="shared" si="5"/>
        <v>0</v>
      </c>
      <c r="AJ17" s="294"/>
      <c r="AK17" s="132"/>
      <c r="AL17" s="284"/>
      <c r="AM17" s="285"/>
      <c r="AN17" s="281"/>
      <c r="AO17" s="282"/>
      <c r="AP17" s="283"/>
      <c r="AQ17" s="143">
        <f t="shared" ref="AQ17:AQ25" si="16">INT(AO17*AP17)</f>
        <v>0</v>
      </c>
      <c r="AR17" s="292"/>
      <c r="AS17" s="142">
        <f t="shared" ref="AS17:AS25" si="17">INT(AO17*AR17)</f>
        <v>0</v>
      </c>
      <c r="AT17" s="84">
        <f t="shared" si="6"/>
        <v>0</v>
      </c>
      <c r="AU17" s="84">
        <f t="shared" si="7"/>
        <v>0</v>
      </c>
      <c r="AV17" s="294"/>
    </row>
    <row r="18" spans="1:48" s="150" customFormat="1">
      <c r="A18" s="230"/>
      <c r="B18" s="284"/>
      <c r="C18" s="285"/>
      <c r="D18" s="281"/>
      <c r="E18" s="282"/>
      <c r="F18" s="283"/>
      <c r="G18" s="143">
        <f t="shared" si="8"/>
        <v>0</v>
      </c>
      <c r="H18" s="292"/>
      <c r="I18" s="142">
        <f t="shared" si="9"/>
        <v>0</v>
      </c>
      <c r="J18" s="84">
        <f t="shared" si="10"/>
        <v>0</v>
      </c>
      <c r="K18" s="84">
        <f t="shared" si="11"/>
        <v>0</v>
      </c>
      <c r="L18" s="294"/>
      <c r="M18" s="132"/>
      <c r="N18" s="284"/>
      <c r="O18" s="285"/>
      <c r="P18" s="281"/>
      <c r="Q18" s="282"/>
      <c r="R18" s="283"/>
      <c r="S18" s="143">
        <f t="shared" si="12"/>
        <v>0</v>
      </c>
      <c r="T18" s="292"/>
      <c r="U18" s="142">
        <f t="shared" si="13"/>
        <v>0</v>
      </c>
      <c r="V18" s="84">
        <f t="shared" si="2"/>
        <v>0</v>
      </c>
      <c r="W18" s="84">
        <f t="shared" si="3"/>
        <v>0</v>
      </c>
      <c r="X18" s="294"/>
      <c r="Y18" s="132"/>
      <c r="Z18" s="284"/>
      <c r="AA18" s="285"/>
      <c r="AB18" s="281"/>
      <c r="AC18" s="282"/>
      <c r="AD18" s="283"/>
      <c r="AE18" s="143">
        <f t="shared" si="14"/>
        <v>0</v>
      </c>
      <c r="AF18" s="292"/>
      <c r="AG18" s="142">
        <f t="shared" si="15"/>
        <v>0</v>
      </c>
      <c r="AH18" s="84">
        <f t="shared" si="4"/>
        <v>0</v>
      </c>
      <c r="AI18" s="84">
        <f t="shared" si="5"/>
        <v>0</v>
      </c>
      <c r="AJ18" s="294"/>
      <c r="AK18" s="132"/>
      <c r="AL18" s="284"/>
      <c r="AM18" s="285"/>
      <c r="AN18" s="281"/>
      <c r="AO18" s="282"/>
      <c r="AP18" s="283"/>
      <c r="AQ18" s="143">
        <f t="shared" si="16"/>
        <v>0</v>
      </c>
      <c r="AR18" s="292"/>
      <c r="AS18" s="142">
        <f t="shared" si="17"/>
        <v>0</v>
      </c>
      <c r="AT18" s="84">
        <f t="shared" si="6"/>
        <v>0</v>
      </c>
      <c r="AU18" s="84">
        <f t="shared" si="7"/>
        <v>0</v>
      </c>
      <c r="AV18" s="294"/>
    </row>
    <row r="19" spans="1:48" s="150" customFormat="1">
      <c r="A19" s="230"/>
      <c r="B19" s="284"/>
      <c r="C19" s="285"/>
      <c r="D19" s="281"/>
      <c r="E19" s="282"/>
      <c r="F19" s="283"/>
      <c r="G19" s="143">
        <f t="shared" si="8"/>
        <v>0</v>
      </c>
      <c r="H19" s="292"/>
      <c r="I19" s="142">
        <f t="shared" si="9"/>
        <v>0</v>
      </c>
      <c r="J19" s="84">
        <f t="shared" si="10"/>
        <v>0</v>
      </c>
      <c r="K19" s="84">
        <f t="shared" si="11"/>
        <v>0</v>
      </c>
      <c r="L19" s="294"/>
      <c r="M19" s="132"/>
      <c r="N19" s="284"/>
      <c r="O19" s="285"/>
      <c r="P19" s="281"/>
      <c r="Q19" s="282"/>
      <c r="R19" s="283"/>
      <c r="S19" s="143">
        <f t="shared" si="12"/>
        <v>0</v>
      </c>
      <c r="T19" s="292"/>
      <c r="U19" s="142">
        <f t="shared" si="13"/>
        <v>0</v>
      </c>
      <c r="V19" s="84">
        <f t="shared" si="2"/>
        <v>0</v>
      </c>
      <c r="W19" s="84">
        <f t="shared" si="3"/>
        <v>0</v>
      </c>
      <c r="X19" s="294"/>
      <c r="Y19" s="132"/>
      <c r="Z19" s="284"/>
      <c r="AA19" s="285"/>
      <c r="AB19" s="281"/>
      <c r="AC19" s="282"/>
      <c r="AD19" s="283"/>
      <c r="AE19" s="143">
        <f t="shared" si="14"/>
        <v>0</v>
      </c>
      <c r="AF19" s="292"/>
      <c r="AG19" s="142">
        <f t="shared" si="15"/>
        <v>0</v>
      </c>
      <c r="AH19" s="84">
        <f t="shared" si="4"/>
        <v>0</v>
      </c>
      <c r="AI19" s="84">
        <f t="shared" si="5"/>
        <v>0</v>
      </c>
      <c r="AJ19" s="294"/>
      <c r="AK19" s="132"/>
      <c r="AL19" s="284"/>
      <c r="AM19" s="285"/>
      <c r="AN19" s="281"/>
      <c r="AO19" s="282"/>
      <c r="AP19" s="283"/>
      <c r="AQ19" s="143">
        <f t="shared" si="16"/>
        <v>0</v>
      </c>
      <c r="AR19" s="292"/>
      <c r="AS19" s="142">
        <f t="shared" si="17"/>
        <v>0</v>
      </c>
      <c r="AT19" s="84">
        <f t="shared" si="6"/>
        <v>0</v>
      </c>
      <c r="AU19" s="84">
        <f t="shared" si="7"/>
        <v>0</v>
      </c>
      <c r="AV19" s="294"/>
    </row>
    <row r="20" spans="1:48" s="150" customFormat="1">
      <c r="A20" s="230"/>
      <c r="B20" s="284"/>
      <c r="C20" s="285"/>
      <c r="D20" s="281"/>
      <c r="E20" s="282"/>
      <c r="F20" s="283"/>
      <c r="G20" s="143">
        <f t="shared" si="8"/>
        <v>0</v>
      </c>
      <c r="H20" s="292"/>
      <c r="I20" s="142">
        <f t="shared" si="9"/>
        <v>0</v>
      </c>
      <c r="J20" s="84">
        <f t="shared" si="10"/>
        <v>0</v>
      </c>
      <c r="K20" s="84">
        <f t="shared" si="11"/>
        <v>0</v>
      </c>
      <c r="L20" s="294"/>
      <c r="M20" s="132"/>
      <c r="N20" s="284"/>
      <c r="O20" s="285"/>
      <c r="P20" s="281"/>
      <c r="Q20" s="282"/>
      <c r="R20" s="283"/>
      <c r="S20" s="143">
        <f t="shared" si="12"/>
        <v>0</v>
      </c>
      <c r="T20" s="292"/>
      <c r="U20" s="142">
        <f t="shared" si="13"/>
        <v>0</v>
      </c>
      <c r="V20" s="84">
        <f t="shared" si="2"/>
        <v>0</v>
      </c>
      <c r="W20" s="84">
        <f t="shared" si="3"/>
        <v>0</v>
      </c>
      <c r="X20" s="294"/>
      <c r="Y20" s="132"/>
      <c r="Z20" s="284"/>
      <c r="AA20" s="285"/>
      <c r="AB20" s="281"/>
      <c r="AC20" s="282"/>
      <c r="AD20" s="283"/>
      <c r="AE20" s="143">
        <f t="shared" si="14"/>
        <v>0</v>
      </c>
      <c r="AF20" s="292"/>
      <c r="AG20" s="142">
        <f t="shared" si="15"/>
        <v>0</v>
      </c>
      <c r="AH20" s="84">
        <f t="shared" si="4"/>
        <v>0</v>
      </c>
      <c r="AI20" s="84">
        <f t="shared" si="5"/>
        <v>0</v>
      </c>
      <c r="AJ20" s="294"/>
      <c r="AK20" s="132"/>
      <c r="AL20" s="284"/>
      <c r="AM20" s="285"/>
      <c r="AN20" s="281"/>
      <c r="AO20" s="282"/>
      <c r="AP20" s="283"/>
      <c r="AQ20" s="143">
        <f t="shared" si="16"/>
        <v>0</v>
      </c>
      <c r="AR20" s="292"/>
      <c r="AS20" s="142">
        <f t="shared" si="17"/>
        <v>0</v>
      </c>
      <c r="AT20" s="84">
        <f t="shared" si="6"/>
        <v>0</v>
      </c>
      <c r="AU20" s="84">
        <f t="shared" si="7"/>
        <v>0</v>
      </c>
      <c r="AV20" s="294"/>
    </row>
    <row r="21" spans="1:48" s="150" customFormat="1">
      <c r="A21" s="230"/>
      <c r="B21" s="284"/>
      <c r="C21" s="285"/>
      <c r="D21" s="281"/>
      <c r="E21" s="282"/>
      <c r="F21" s="283"/>
      <c r="G21" s="143">
        <f t="shared" si="8"/>
        <v>0</v>
      </c>
      <c r="H21" s="292"/>
      <c r="I21" s="142">
        <f t="shared" si="9"/>
        <v>0</v>
      </c>
      <c r="J21" s="84">
        <f t="shared" si="10"/>
        <v>0</v>
      </c>
      <c r="K21" s="84">
        <f t="shared" si="11"/>
        <v>0</v>
      </c>
      <c r="L21" s="294"/>
      <c r="M21" s="132"/>
      <c r="N21" s="284"/>
      <c r="O21" s="285"/>
      <c r="P21" s="281"/>
      <c r="Q21" s="282"/>
      <c r="R21" s="283"/>
      <c r="S21" s="143">
        <f t="shared" si="12"/>
        <v>0</v>
      </c>
      <c r="T21" s="292"/>
      <c r="U21" s="142">
        <f t="shared" si="13"/>
        <v>0</v>
      </c>
      <c r="V21" s="84">
        <f t="shared" si="2"/>
        <v>0</v>
      </c>
      <c r="W21" s="84">
        <f t="shared" si="3"/>
        <v>0</v>
      </c>
      <c r="X21" s="294"/>
      <c r="Y21" s="132"/>
      <c r="Z21" s="284"/>
      <c r="AA21" s="285"/>
      <c r="AB21" s="281"/>
      <c r="AC21" s="282"/>
      <c r="AD21" s="283"/>
      <c r="AE21" s="143">
        <f t="shared" si="14"/>
        <v>0</v>
      </c>
      <c r="AF21" s="292"/>
      <c r="AG21" s="142">
        <f t="shared" si="15"/>
        <v>0</v>
      </c>
      <c r="AH21" s="84">
        <f t="shared" si="4"/>
        <v>0</v>
      </c>
      <c r="AI21" s="84">
        <f t="shared" si="5"/>
        <v>0</v>
      </c>
      <c r="AJ21" s="294"/>
      <c r="AK21" s="132"/>
      <c r="AL21" s="284"/>
      <c r="AM21" s="285"/>
      <c r="AN21" s="281"/>
      <c r="AO21" s="282"/>
      <c r="AP21" s="283"/>
      <c r="AQ21" s="143">
        <f t="shared" si="16"/>
        <v>0</v>
      </c>
      <c r="AR21" s="292"/>
      <c r="AS21" s="142">
        <f t="shared" si="17"/>
        <v>0</v>
      </c>
      <c r="AT21" s="84">
        <f t="shared" si="6"/>
        <v>0</v>
      </c>
      <c r="AU21" s="84">
        <f t="shared" si="7"/>
        <v>0</v>
      </c>
      <c r="AV21" s="294"/>
    </row>
    <row r="22" spans="1:48" s="150" customFormat="1">
      <c r="A22" s="230"/>
      <c r="B22" s="284"/>
      <c r="C22" s="286"/>
      <c r="D22" s="281"/>
      <c r="E22" s="282"/>
      <c r="F22" s="283"/>
      <c r="G22" s="143">
        <f t="shared" si="8"/>
        <v>0</v>
      </c>
      <c r="H22" s="292"/>
      <c r="I22" s="142">
        <f t="shared" si="9"/>
        <v>0</v>
      </c>
      <c r="J22" s="84">
        <f t="shared" si="10"/>
        <v>0</v>
      </c>
      <c r="K22" s="84">
        <f t="shared" si="11"/>
        <v>0</v>
      </c>
      <c r="L22" s="294"/>
      <c r="M22" s="132"/>
      <c r="N22" s="284"/>
      <c r="O22" s="286"/>
      <c r="P22" s="281"/>
      <c r="Q22" s="282"/>
      <c r="R22" s="283"/>
      <c r="S22" s="143">
        <f t="shared" si="12"/>
        <v>0</v>
      </c>
      <c r="T22" s="292"/>
      <c r="U22" s="142">
        <f t="shared" si="13"/>
        <v>0</v>
      </c>
      <c r="V22" s="84">
        <f t="shared" si="2"/>
        <v>0</v>
      </c>
      <c r="W22" s="84">
        <f t="shared" si="3"/>
        <v>0</v>
      </c>
      <c r="X22" s="294"/>
      <c r="Y22" s="132"/>
      <c r="Z22" s="284"/>
      <c r="AA22" s="286"/>
      <c r="AB22" s="281"/>
      <c r="AC22" s="282"/>
      <c r="AD22" s="283"/>
      <c r="AE22" s="143">
        <f t="shared" si="14"/>
        <v>0</v>
      </c>
      <c r="AF22" s="292"/>
      <c r="AG22" s="142">
        <f t="shared" si="15"/>
        <v>0</v>
      </c>
      <c r="AH22" s="84">
        <f t="shared" si="4"/>
        <v>0</v>
      </c>
      <c r="AI22" s="84">
        <f t="shared" si="5"/>
        <v>0</v>
      </c>
      <c r="AJ22" s="294"/>
      <c r="AK22" s="132"/>
      <c r="AL22" s="284"/>
      <c r="AM22" s="286"/>
      <c r="AN22" s="281"/>
      <c r="AO22" s="282"/>
      <c r="AP22" s="283"/>
      <c r="AQ22" s="143">
        <f t="shared" si="16"/>
        <v>0</v>
      </c>
      <c r="AR22" s="292"/>
      <c r="AS22" s="142">
        <f t="shared" si="17"/>
        <v>0</v>
      </c>
      <c r="AT22" s="84">
        <f t="shared" si="6"/>
        <v>0</v>
      </c>
      <c r="AU22" s="84">
        <f t="shared" si="7"/>
        <v>0</v>
      </c>
      <c r="AV22" s="294"/>
    </row>
    <row r="23" spans="1:48" s="150" customFormat="1">
      <c r="A23" s="230"/>
      <c r="B23" s="284"/>
      <c r="C23" s="286"/>
      <c r="D23" s="281"/>
      <c r="E23" s="282"/>
      <c r="F23" s="283"/>
      <c r="G23" s="143">
        <f t="shared" si="8"/>
        <v>0</v>
      </c>
      <c r="H23" s="292"/>
      <c r="I23" s="142">
        <f t="shared" si="9"/>
        <v>0</v>
      </c>
      <c r="J23" s="84">
        <f t="shared" si="10"/>
        <v>0</v>
      </c>
      <c r="K23" s="84">
        <f t="shared" si="11"/>
        <v>0</v>
      </c>
      <c r="L23" s="294"/>
      <c r="M23" s="132"/>
      <c r="N23" s="284"/>
      <c r="O23" s="286"/>
      <c r="P23" s="281"/>
      <c r="Q23" s="282"/>
      <c r="R23" s="283"/>
      <c r="S23" s="143">
        <f t="shared" si="12"/>
        <v>0</v>
      </c>
      <c r="T23" s="292"/>
      <c r="U23" s="142">
        <f t="shared" si="13"/>
        <v>0</v>
      </c>
      <c r="V23" s="84">
        <f t="shared" si="2"/>
        <v>0</v>
      </c>
      <c r="W23" s="84">
        <f t="shared" si="3"/>
        <v>0</v>
      </c>
      <c r="X23" s="294"/>
      <c r="Y23" s="132"/>
      <c r="Z23" s="284"/>
      <c r="AA23" s="286"/>
      <c r="AB23" s="281"/>
      <c r="AC23" s="282"/>
      <c r="AD23" s="283"/>
      <c r="AE23" s="143">
        <f t="shared" si="14"/>
        <v>0</v>
      </c>
      <c r="AF23" s="292"/>
      <c r="AG23" s="142">
        <f t="shared" si="15"/>
        <v>0</v>
      </c>
      <c r="AH23" s="84">
        <f t="shared" si="4"/>
        <v>0</v>
      </c>
      <c r="AI23" s="84">
        <f t="shared" si="5"/>
        <v>0</v>
      </c>
      <c r="AJ23" s="294"/>
      <c r="AK23" s="132"/>
      <c r="AL23" s="284"/>
      <c r="AM23" s="286"/>
      <c r="AN23" s="281"/>
      <c r="AO23" s="282"/>
      <c r="AP23" s="283"/>
      <c r="AQ23" s="143">
        <f t="shared" si="16"/>
        <v>0</v>
      </c>
      <c r="AR23" s="292"/>
      <c r="AS23" s="142">
        <f t="shared" si="17"/>
        <v>0</v>
      </c>
      <c r="AT23" s="84">
        <f t="shared" si="6"/>
        <v>0</v>
      </c>
      <c r="AU23" s="84">
        <f t="shared" si="7"/>
        <v>0</v>
      </c>
      <c r="AV23" s="294"/>
    </row>
    <row r="24" spans="1:48" s="150" customFormat="1">
      <c r="A24" s="230"/>
      <c r="B24" s="284"/>
      <c r="C24" s="286"/>
      <c r="D24" s="281"/>
      <c r="E24" s="282"/>
      <c r="F24" s="283"/>
      <c r="G24" s="143">
        <f t="shared" si="8"/>
        <v>0</v>
      </c>
      <c r="H24" s="292"/>
      <c r="I24" s="142">
        <f t="shared" si="9"/>
        <v>0</v>
      </c>
      <c r="J24" s="84">
        <f t="shared" si="10"/>
        <v>0</v>
      </c>
      <c r="K24" s="84">
        <f t="shared" si="11"/>
        <v>0</v>
      </c>
      <c r="L24" s="294"/>
      <c r="M24" s="132"/>
      <c r="N24" s="284"/>
      <c r="O24" s="286"/>
      <c r="P24" s="281"/>
      <c r="Q24" s="282"/>
      <c r="R24" s="283"/>
      <c r="S24" s="143">
        <f t="shared" si="12"/>
        <v>0</v>
      </c>
      <c r="T24" s="292"/>
      <c r="U24" s="142">
        <f t="shared" si="13"/>
        <v>0</v>
      </c>
      <c r="V24" s="84">
        <f t="shared" si="2"/>
        <v>0</v>
      </c>
      <c r="W24" s="84">
        <f t="shared" si="3"/>
        <v>0</v>
      </c>
      <c r="X24" s="294"/>
      <c r="Y24" s="132"/>
      <c r="Z24" s="284"/>
      <c r="AA24" s="286"/>
      <c r="AB24" s="281"/>
      <c r="AC24" s="282"/>
      <c r="AD24" s="283"/>
      <c r="AE24" s="143">
        <f t="shared" si="14"/>
        <v>0</v>
      </c>
      <c r="AF24" s="292"/>
      <c r="AG24" s="142">
        <f t="shared" si="15"/>
        <v>0</v>
      </c>
      <c r="AH24" s="84">
        <f t="shared" si="4"/>
        <v>0</v>
      </c>
      <c r="AI24" s="84">
        <f t="shared" si="5"/>
        <v>0</v>
      </c>
      <c r="AJ24" s="294"/>
      <c r="AK24" s="132"/>
      <c r="AL24" s="284"/>
      <c r="AM24" s="286"/>
      <c r="AN24" s="281"/>
      <c r="AO24" s="282"/>
      <c r="AP24" s="283"/>
      <c r="AQ24" s="143">
        <f t="shared" si="16"/>
        <v>0</v>
      </c>
      <c r="AR24" s="292"/>
      <c r="AS24" s="142">
        <f t="shared" si="17"/>
        <v>0</v>
      </c>
      <c r="AT24" s="84">
        <f t="shared" si="6"/>
        <v>0</v>
      </c>
      <c r="AU24" s="84">
        <f t="shared" si="7"/>
        <v>0</v>
      </c>
      <c r="AV24" s="294"/>
    </row>
    <row r="25" spans="1:48" s="150" customFormat="1" ht="24.75" thickBot="1">
      <c r="A25" s="230"/>
      <c r="B25" s="287"/>
      <c r="C25" s="288"/>
      <c r="D25" s="289"/>
      <c r="E25" s="290"/>
      <c r="F25" s="291"/>
      <c r="G25" s="141">
        <f t="shared" si="8"/>
        <v>0</v>
      </c>
      <c r="H25" s="293"/>
      <c r="I25" s="140">
        <f t="shared" si="9"/>
        <v>0</v>
      </c>
      <c r="J25" s="85">
        <f t="shared" si="10"/>
        <v>0</v>
      </c>
      <c r="K25" s="85">
        <f t="shared" si="11"/>
        <v>0</v>
      </c>
      <c r="L25" s="295"/>
      <c r="M25" s="132"/>
      <c r="N25" s="287"/>
      <c r="O25" s="288"/>
      <c r="P25" s="289"/>
      <c r="Q25" s="290"/>
      <c r="R25" s="291"/>
      <c r="S25" s="141">
        <f t="shared" si="12"/>
        <v>0</v>
      </c>
      <c r="T25" s="293"/>
      <c r="U25" s="140">
        <f t="shared" si="13"/>
        <v>0</v>
      </c>
      <c r="V25" s="85">
        <f t="shared" si="2"/>
        <v>0</v>
      </c>
      <c r="W25" s="85">
        <f t="shared" si="3"/>
        <v>0</v>
      </c>
      <c r="X25" s="295"/>
      <c r="Y25" s="132"/>
      <c r="Z25" s="287"/>
      <c r="AA25" s="288"/>
      <c r="AB25" s="289"/>
      <c r="AC25" s="290"/>
      <c r="AD25" s="291"/>
      <c r="AE25" s="141">
        <f t="shared" si="14"/>
        <v>0</v>
      </c>
      <c r="AF25" s="293"/>
      <c r="AG25" s="140">
        <f t="shared" si="15"/>
        <v>0</v>
      </c>
      <c r="AH25" s="85">
        <f t="shared" si="4"/>
        <v>0</v>
      </c>
      <c r="AI25" s="85">
        <f t="shared" si="5"/>
        <v>0</v>
      </c>
      <c r="AJ25" s="295"/>
      <c r="AK25" s="132"/>
      <c r="AL25" s="287"/>
      <c r="AM25" s="288"/>
      <c r="AN25" s="289"/>
      <c r="AO25" s="290"/>
      <c r="AP25" s="291"/>
      <c r="AQ25" s="141">
        <f t="shared" si="16"/>
        <v>0</v>
      </c>
      <c r="AR25" s="293"/>
      <c r="AS25" s="140">
        <f t="shared" si="17"/>
        <v>0</v>
      </c>
      <c r="AT25" s="85">
        <f t="shared" si="6"/>
        <v>0</v>
      </c>
      <c r="AU25" s="85">
        <f t="shared" si="7"/>
        <v>0</v>
      </c>
      <c r="AV25" s="295"/>
    </row>
    <row r="26" spans="1:48" s="150" customFormat="1" ht="25.5" thickTop="1" thickBot="1">
      <c r="A26" s="230"/>
      <c r="B26" s="1481" t="s">
        <v>462</v>
      </c>
      <c r="C26" s="1482"/>
      <c r="D26" s="1482"/>
      <c r="E26" s="1482"/>
      <c r="F26" s="139"/>
      <c r="G26" s="139">
        <f>SUM(G16:G25)</f>
        <v>0</v>
      </c>
      <c r="H26" s="138"/>
      <c r="I26" s="138">
        <f>SUM(I16:I25)</f>
        <v>0</v>
      </c>
      <c r="J26" s="137"/>
      <c r="K26" s="137">
        <f>SUM(K16:K25)</f>
        <v>0</v>
      </c>
      <c r="L26" s="144"/>
      <c r="M26" s="132"/>
      <c r="N26" s="1481" t="s">
        <v>462</v>
      </c>
      <c r="O26" s="1482"/>
      <c r="P26" s="1482"/>
      <c r="Q26" s="1482"/>
      <c r="R26" s="139"/>
      <c r="S26" s="139">
        <f>SUM(S16:S25)</f>
        <v>0</v>
      </c>
      <c r="T26" s="138"/>
      <c r="U26" s="138">
        <f>SUM(U16:U25)</f>
        <v>0</v>
      </c>
      <c r="V26" s="137"/>
      <c r="W26" s="137">
        <f>SUM(W16:W25)</f>
        <v>0</v>
      </c>
      <c r="X26" s="144"/>
      <c r="Y26" s="132"/>
      <c r="Z26" s="1481" t="s">
        <v>462</v>
      </c>
      <c r="AA26" s="1482"/>
      <c r="AB26" s="1482"/>
      <c r="AC26" s="1482"/>
      <c r="AD26" s="139"/>
      <c r="AE26" s="139">
        <f>SUM(AE16:AE25)</f>
        <v>0</v>
      </c>
      <c r="AF26" s="138"/>
      <c r="AG26" s="138">
        <f>SUM(AG16:AG25)</f>
        <v>0</v>
      </c>
      <c r="AH26" s="137"/>
      <c r="AI26" s="137">
        <f>SUM(AI16:AI25)</f>
        <v>0</v>
      </c>
      <c r="AJ26" s="144"/>
      <c r="AK26" s="132"/>
      <c r="AL26" s="1481" t="s">
        <v>462</v>
      </c>
      <c r="AM26" s="1482"/>
      <c r="AN26" s="1482"/>
      <c r="AO26" s="1482"/>
      <c r="AP26" s="139"/>
      <c r="AQ26" s="139">
        <f>SUM(AQ16:AQ25)</f>
        <v>0</v>
      </c>
      <c r="AR26" s="138"/>
      <c r="AS26" s="138">
        <f>SUM(AS16:AS25)</f>
        <v>0</v>
      </c>
      <c r="AT26" s="137"/>
      <c r="AU26" s="137">
        <f>SUM(AU16:AU25)</f>
        <v>0</v>
      </c>
      <c r="AV26" s="144"/>
    </row>
    <row r="27" spans="1:48" s="150" customFormat="1">
      <c r="A27" s="230"/>
      <c r="B27" s="279"/>
      <c r="C27" s="280"/>
      <c r="D27" s="281"/>
      <c r="E27" s="282"/>
      <c r="F27" s="283"/>
      <c r="G27" s="143">
        <f>INT(E27*F27)</f>
        <v>0</v>
      </c>
      <c r="H27" s="292"/>
      <c r="I27" s="142">
        <f>INT(E27*H27)</f>
        <v>0</v>
      </c>
      <c r="J27" s="84">
        <f t="shared" ref="J27:J34" si="18">F27-H27</f>
        <v>0</v>
      </c>
      <c r="K27" s="84">
        <f t="shared" ref="K27:K34" si="19">G27-I27</f>
        <v>0</v>
      </c>
      <c r="L27" s="294"/>
      <c r="M27" s="175"/>
      <c r="N27" s="279"/>
      <c r="O27" s="280"/>
      <c r="P27" s="281"/>
      <c r="Q27" s="282"/>
      <c r="R27" s="283"/>
      <c r="S27" s="143">
        <f>INT(Q27*R27)</f>
        <v>0</v>
      </c>
      <c r="T27" s="292"/>
      <c r="U27" s="142">
        <f>INT(Q27*T27)</f>
        <v>0</v>
      </c>
      <c r="V27" s="84">
        <f t="shared" ref="V27:V38" si="20">R27-T27</f>
        <v>0</v>
      </c>
      <c r="W27" s="84">
        <f t="shared" ref="W27:W38" si="21">S27-U27</f>
        <v>0</v>
      </c>
      <c r="X27" s="294"/>
      <c r="Y27" s="175"/>
      <c r="Z27" s="279"/>
      <c r="AA27" s="280"/>
      <c r="AB27" s="281"/>
      <c r="AC27" s="282"/>
      <c r="AD27" s="283"/>
      <c r="AE27" s="143">
        <f>INT(AC27*AD27)</f>
        <v>0</v>
      </c>
      <c r="AF27" s="292"/>
      <c r="AG27" s="142">
        <f>INT(AC27*AF27)</f>
        <v>0</v>
      </c>
      <c r="AH27" s="84">
        <f t="shared" ref="AH27:AH38" si="22">AD27-AF27</f>
        <v>0</v>
      </c>
      <c r="AI27" s="84">
        <f t="shared" ref="AI27:AI38" si="23">AE27-AG27</f>
        <v>0</v>
      </c>
      <c r="AJ27" s="294"/>
      <c r="AK27" s="175"/>
      <c r="AL27" s="279"/>
      <c r="AM27" s="280"/>
      <c r="AN27" s="281"/>
      <c r="AO27" s="282"/>
      <c r="AP27" s="283"/>
      <c r="AQ27" s="143">
        <f>INT(AO27*AP27)</f>
        <v>0</v>
      </c>
      <c r="AR27" s="292"/>
      <c r="AS27" s="142">
        <f>INT(AO27*AR27)</f>
        <v>0</v>
      </c>
      <c r="AT27" s="84">
        <f t="shared" ref="AT27:AT38" si="24">AP27-AR27</f>
        <v>0</v>
      </c>
      <c r="AU27" s="84">
        <f t="shared" ref="AU27:AU38" si="25">AQ27-AS27</f>
        <v>0</v>
      </c>
      <c r="AV27" s="294"/>
    </row>
    <row r="28" spans="1:48" s="150" customFormat="1">
      <c r="A28" s="230"/>
      <c r="B28" s="284"/>
      <c r="C28" s="285"/>
      <c r="D28" s="281"/>
      <c r="E28" s="282"/>
      <c r="F28" s="283"/>
      <c r="G28" s="143">
        <f t="shared" ref="G28:G34" si="26">INT(E28*F28)</f>
        <v>0</v>
      </c>
      <c r="H28" s="292"/>
      <c r="I28" s="142">
        <f t="shared" ref="I28:I34" si="27">INT(E28*H28)</f>
        <v>0</v>
      </c>
      <c r="J28" s="84">
        <f t="shared" si="18"/>
        <v>0</v>
      </c>
      <c r="K28" s="84">
        <f t="shared" si="19"/>
        <v>0</v>
      </c>
      <c r="L28" s="294"/>
      <c r="M28" s="175"/>
      <c r="N28" s="284"/>
      <c r="O28" s="285"/>
      <c r="P28" s="281"/>
      <c r="Q28" s="282"/>
      <c r="R28" s="283"/>
      <c r="S28" s="143">
        <f t="shared" ref="S28:S38" si="28">INT(Q28*R28)</f>
        <v>0</v>
      </c>
      <c r="T28" s="292"/>
      <c r="U28" s="142">
        <f t="shared" ref="U28:U38" si="29">INT(Q28*T28)</f>
        <v>0</v>
      </c>
      <c r="V28" s="84">
        <f t="shared" si="20"/>
        <v>0</v>
      </c>
      <c r="W28" s="84">
        <f t="shared" si="21"/>
        <v>0</v>
      </c>
      <c r="X28" s="294"/>
      <c r="Y28" s="175"/>
      <c r="Z28" s="284"/>
      <c r="AA28" s="285"/>
      <c r="AB28" s="281"/>
      <c r="AC28" s="282"/>
      <c r="AD28" s="283"/>
      <c r="AE28" s="143">
        <f t="shared" ref="AE28:AE38" si="30">INT(AC28*AD28)</f>
        <v>0</v>
      </c>
      <c r="AF28" s="292"/>
      <c r="AG28" s="142">
        <f t="shared" ref="AG28:AG38" si="31">INT(AC28*AF28)</f>
        <v>0</v>
      </c>
      <c r="AH28" s="84">
        <f t="shared" si="22"/>
        <v>0</v>
      </c>
      <c r="AI28" s="84">
        <f t="shared" si="23"/>
        <v>0</v>
      </c>
      <c r="AJ28" s="294"/>
      <c r="AK28" s="175"/>
      <c r="AL28" s="284"/>
      <c r="AM28" s="285"/>
      <c r="AN28" s="281"/>
      <c r="AO28" s="282"/>
      <c r="AP28" s="283"/>
      <c r="AQ28" s="143">
        <f t="shared" ref="AQ28:AQ38" si="32">INT(AO28*AP28)</f>
        <v>0</v>
      </c>
      <c r="AR28" s="292"/>
      <c r="AS28" s="142">
        <f t="shared" ref="AS28:AS38" si="33">INT(AO28*AR28)</f>
        <v>0</v>
      </c>
      <c r="AT28" s="84">
        <f t="shared" si="24"/>
        <v>0</v>
      </c>
      <c r="AU28" s="84">
        <f t="shared" si="25"/>
        <v>0</v>
      </c>
      <c r="AV28" s="294"/>
    </row>
    <row r="29" spans="1:48" s="150" customFormat="1">
      <c r="A29" s="230"/>
      <c r="B29" s="284"/>
      <c r="C29" s="285"/>
      <c r="D29" s="281"/>
      <c r="E29" s="282"/>
      <c r="F29" s="283"/>
      <c r="G29" s="143">
        <f t="shared" si="26"/>
        <v>0</v>
      </c>
      <c r="H29" s="292"/>
      <c r="I29" s="142">
        <f t="shared" si="27"/>
        <v>0</v>
      </c>
      <c r="J29" s="84">
        <f t="shared" si="18"/>
        <v>0</v>
      </c>
      <c r="K29" s="84">
        <f t="shared" si="19"/>
        <v>0</v>
      </c>
      <c r="L29" s="294"/>
      <c r="M29" s="175"/>
      <c r="N29" s="284"/>
      <c r="O29" s="285"/>
      <c r="P29" s="281"/>
      <c r="Q29" s="282"/>
      <c r="R29" s="283"/>
      <c r="S29" s="143">
        <f t="shared" si="28"/>
        <v>0</v>
      </c>
      <c r="T29" s="292"/>
      <c r="U29" s="142">
        <f t="shared" si="29"/>
        <v>0</v>
      </c>
      <c r="V29" s="84">
        <f t="shared" si="20"/>
        <v>0</v>
      </c>
      <c r="W29" s="84">
        <f t="shared" si="21"/>
        <v>0</v>
      </c>
      <c r="X29" s="294"/>
      <c r="Y29" s="175"/>
      <c r="Z29" s="284"/>
      <c r="AA29" s="285"/>
      <c r="AB29" s="281"/>
      <c r="AC29" s="282"/>
      <c r="AD29" s="283"/>
      <c r="AE29" s="143">
        <f t="shared" si="30"/>
        <v>0</v>
      </c>
      <c r="AF29" s="292"/>
      <c r="AG29" s="142">
        <f t="shared" si="31"/>
        <v>0</v>
      </c>
      <c r="AH29" s="84">
        <f t="shared" si="22"/>
        <v>0</v>
      </c>
      <c r="AI29" s="84">
        <f t="shared" si="23"/>
        <v>0</v>
      </c>
      <c r="AJ29" s="294"/>
      <c r="AK29" s="175"/>
      <c r="AL29" s="284"/>
      <c r="AM29" s="285"/>
      <c r="AN29" s="281"/>
      <c r="AO29" s="282"/>
      <c r="AP29" s="283"/>
      <c r="AQ29" s="143">
        <f t="shared" si="32"/>
        <v>0</v>
      </c>
      <c r="AR29" s="292"/>
      <c r="AS29" s="142">
        <f t="shared" si="33"/>
        <v>0</v>
      </c>
      <c r="AT29" s="84">
        <f t="shared" si="24"/>
        <v>0</v>
      </c>
      <c r="AU29" s="84">
        <f t="shared" si="25"/>
        <v>0</v>
      </c>
      <c r="AV29" s="294"/>
    </row>
    <row r="30" spans="1:48" s="150" customFormat="1">
      <c r="A30" s="230"/>
      <c r="B30" s="284"/>
      <c r="C30" s="285"/>
      <c r="D30" s="281"/>
      <c r="E30" s="282"/>
      <c r="F30" s="283"/>
      <c r="G30" s="143">
        <f t="shared" si="26"/>
        <v>0</v>
      </c>
      <c r="H30" s="292"/>
      <c r="I30" s="142">
        <f t="shared" si="27"/>
        <v>0</v>
      </c>
      <c r="J30" s="84">
        <f t="shared" si="18"/>
        <v>0</v>
      </c>
      <c r="K30" s="84">
        <f t="shared" si="19"/>
        <v>0</v>
      </c>
      <c r="L30" s="294"/>
      <c r="M30" s="175"/>
      <c r="N30" s="284"/>
      <c r="O30" s="285"/>
      <c r="P30" s="281"/>
      <c r="Q30" s="282"/>
      <c r="R30" s="283"/>
      <c r="S30" s="143">
        <f t="shared" si="28"/>
        <v>0</v>
      </c>
      <c r="T30" s="292"/>
      <c r="U30" s="142">
        <f t="shared" si="29"/>
        <v>0</v>
      </c>
      <c r="V30" s="84">
        <f t="shared" si="20"/>
        <v>0</v>
      </c>
      <c r="W30" s="84">
        <f t="shared" si="21"/>
        <v>0</v>
      </c>
      <c r="X30" s="294"/>
      <c r="Y30" s="175"/>
      <c r="Z30" s="284"/>
      <c r="AA30" s="285"/>
      <c r="AB30" s="281"/>
      <c r="AC30" s="282"/>
      <c r="AD30" s="283"/>
      <c r="AE30" s="143">
        <f t="shared" si="30"/>
        <v>0</v>
      </c>
      <c r="AF30" s="292"/>
      <c r="AG30" s="142">
        <f t="shared" si="31"/>
        <v>0</v>
      </c>
      <c r="AH30" s="84">
        <f t="shared" si="22"/>
        <v>0</v>
      </c>
      <c r="AI30" s="84">
        <f t="shared" si="23"/>
        <v>0</v>
      </c>
      <c r="AJ30" s="294"/>
      <c r="AK30" s="175"/>
      <c r="AL30" s="284"/>
      <c r="AM30" s="285"/>
      <c r="AN30" s="281"/>
      <c r="AO30" s="282"/>
      <c r="AP30" s="283"/>
      <c r="AQ30" s="143">
        <f t="shared" si="32"/>
        <v>0</v>
      </c>
      <c r="AR30" s="292"/>
      <c r="AS30" s="142">
        <f t="shared" si="33"/>
        <v>0</v>
      </c>
      <c r="AT30" s="84">
        <f t="shared" si="24"/>
        <v>0</v>
      </c>
      <c r="AU30" s="84">
        <f t="shared" si="25"/>
        <v>0</v>
      </c>
      <c r="AV30" s="294"/>
    </row>
    <row r="31" spans="1:48" s="150" customFormat="1">
      <c r="A31" s="230"/>
      <c r="B31" s="284"/>
      <c r="C31" s="285"/>
      <c r="D31" s="281"/>
      <c r="E31" s="282"/>
      <c r="F31" s="283"/>
      <c r="G31" s="143">
        <f t="shared" si="26"/>
        <v>0</v>
      </c>
      <c r="H31" s="292"/>
      <c r="I31" s="142">
        <f t="shared" si="27"/>
        <v>0</v>
      </c>
      <c r="J31" s="84">
        <f t="shared" si="18"/>
        <v>0</v>
      </c>
      <c r="K31" s="84">
        <f t="shared" si="19"/>
        <v>0</v>
      </c>
      <c r="L31" s="294"/>
      <c r="M31" s="175"/>
      <c r="N31" s="284"/>
      <c r="O31" s="285"/>
      <c r="P31" s="281"/>
      <c r="Q31" s="282"/>
      <c r="R31" s="283"/>
      <c r="S31" s="143">
        <f t="shared" si="28"/>
        <v>0</v>
      </c>
      <c r="T31" s="292"/>
      <c r="U31" s="142">
        <f t="shared" si="29"/>
        <v>0</v>
      </c>
      <c r="V31" s="84">
        <f t="shared" si="20"/>
        <v>0</v>
      </c>
      <c r="W31" s="84">
        <f t="shared" si="21"/>
        <v>0</v>
      </c>
      <c r="X31" s="294"/>
      <c r="Y31" s="175"/>
      <c r="Z31" s="284"/>
      <c r="AA31" s="285"/>
      <c r="AB31" s="281"/>
      <c r="AC31" s="282"/>
      <c r="AD31" s="283"/>
      <c r="AE31" s="143">
        <f t="shared" si="30"/>
        <v>0</v>
      </c>
      <c r="AF31" s="292"/>
      <c r="AG31" s="142">
        <f t="shared" si="31"/>
        <v>0</v>
      </c>
      <c r="AH31" s="84">
        <f t="shared" si="22"/>
        <v>0</v>
      </c>
      <c r="AI31" s="84">
        <f t="shared" si="23"/>
        <v>0</v>
      </c>
      <c r="AJ31" s="294"/>
      <c r="AK31" s="175"/>
      <c r="AL31" s="284"/>
      <c r="AM31" s="285"/>
      <c r="AN31" s="281"/>
      <c r="AO31" s="282"/>
      <c r="AP31" s="283"/>
      <c r="AQ31" s="143">
        <f t="shared" si="32"/>
        <v>0</v>
      </c>
      <c r="AR31" s="292"/>
      <c r="AS31" s="142">
        <f t="shared" si="33"/>
        <v>0</v>
      </c>
      <c r="AT31" s="84">
        <f t="shared" si="24"/>
        <v>0</v>
      </c>
      <c r="AU31" s="84">
        <f t="shared" si="25"/>
        <v>0</v>
      </c>
      <c r="AV31" s="294"/>
    </row>
    <row r="32" spans="1:48" s="150" customFormat="1">
      <c r="A32" s="230"/>
      <c r="B32" s="284"/>
      <c r="C32" s="285"/>
      <c r="D32" s="281"/>
      <c r="E32" s="282"/>
      <c r="F32" s="283"/>
      <c r="G32" s="143">
        <f t="shared" si="26"/>
        <v>0</v>
      </c>
      <c r="H32" s="292"/>
      <c r="I32" s="142">
        <f t="shared" si="27"/>
        <v>0</v>
      </c>
      <c r="J32" s="84">
        <f t="shared" si="18"/>
        <v>0</v>
      </c>
      <c r="K32" s="84">
        <f t="shared" si="19"/>
        <v>0</v>
      </c>
      <c r="L32" s="294"/>
      <c r="M32" s="175"/>
      <c r="N32" s="284"/>
      <c r="O32" s="285"/>
      <c r="P32" s="281"/>
      <c r="Q32" s="282"/>
      <c r="R32" s="283"/>
      <c r="S32" s="143">
        <f t="shared" si="28"/>
        <v>0</v>
      </c>
      <c r="T32" s="292"/>
      <c r="U32" s="142">
        <f t="shared" si="29"/>
        <v>0</v>
      </c>
      <c r="V32" s="84">
        <f t="shared" si="20"/>
        <v>0</v>
      </c>
      <c r="W32" s="84">
        <f t="shared" si="21"/>
        <v>0</v>
      </c>
      <c r="X32" s="294"/>
      <c r="Y32" s="175"/>
      <c r="Z32" s="284"/>
      <c r="AA32" s="285"/>
      <c r="AB32" s="281"/>
      <c r="AC32" s="282"/>
      <c r="AD32" s="283"/>
      <c r="AE32" s="143">
        <f t="shared" si="30"/>
        <v>0</v>
      </c>
      <c r="AF32" s="292"/>
      <c r="AG32" s="142">
        <f t="shared" si="31"/>
        <v>0</v>
      </c>
      <c r="AH32" s="84">
        <f t="shared" si="22"/>
        <v>0</v>
      </c>
      <c r="AI32" s="84">
        <f t="shared" si="23"/>
        <v>0</v>
      </c>
      <c r="AJ32" s="294"/>
      <c r="AK32" s="175"/>
      <c r="AL32" s="284"/>
      <c r="AM32" s="285"/>
      <c r="AN32" s="281"/>
      <c r="AO32" s="282"/>
      <c r="AP32" s="283"/>
      <c r="AQ32" s="143">
        <f t="shared" si="32"/>
        <v>0</v>
      </c>
      <c r="AR32" s="292"/>
      <c r="AS32" s="142">
        <f t="shared" si="33"/>
        <v>0</v>
      </c>
      <c r="AT32" s="84">
        <f t="shared" si="24"/>
        <v>0</v>
      </c>
      <c r="AU32" s="84">
        <f t="shared" si="25"/>
        <v>0</v>
      </c>
      <c r="AV32" s="294"/>
    </row>
    <row r="33" spans="1:48" s="150" customFormat="1">
      <c r="A33" s="230"/>
      <c r="B33" s="284"/>
      <c r="C33" s="286"/>
      <c r="D33" s="281"/>
      <c r="E33" s="282"/>
      <c r="F33" s="283"/>
      <c r="G33" s="143">
        <f t="shared" si="26"/>
        <v>0</v>
      </c>
      <c r="H33" s="292"/>
      <c r="I33" s="142">
        <f t="shared" si="27"/>
        <v>0</v>
      </c>
      <c r="J33" s="84">
        <f t="shared" si="18"/>
        <v>0</v>
      </c>
      <c r="K33" s="84">
        <f t="shared" si="19"/>
        <v>0</v>
      </c>
      <c r="L33" s="294"/>
      <c r="M33" s="175"/>
      <c r="N33" s="284"/>
      <c r="O33" s="286"/>
      <c r="P33" s="281"/>
      <c r="Q33" s="282"/>
      <c r="R33" s="283"/>
      <c r="S33" s="143">
        <f t="shared" si="28"/>
        <v>0</v>
      </c>
      <c r="T33" s="292"/>
      <c r="U33" s="142">
        <f t="shared" si="29"/>
        <v>0</v>
      </c>
      <c r="V33" s="84">
        <f t="shared" si="20"/>
        <v>0</v>
      </c>
      <c r="W33" s="84">
        <f t="shared" si="21"/>
        <v>0</v>
      </c>
      <c r="X33" s="294"/>
      <c r="Y33" s="175"/>
      <c r="Z33" s="284"/>
      <c r="AA33" s="286"/>
      <c r="AB33" s="281"/>
      <c r="AC33" s="282"/>
      <c r="AD33" s="283"/>
      <c r="AE33" s="143">
        <f t="shared" si="30"/>
        <v>0</v>
      </c>
      <c r="AF33" s="292"/>
      <c r="AG33" s="142">
        <f t="shared" si="31"/>
        <v>0</v>
      </c>
      <c r="AH33" s="84">
        <f t="shared" si="22"/>
        <v>0</v>
      </c>
      <c r="AI33" s="84">
        <f t="shared" si="23"/>
        <v>0</v>
      </c>
      <c r="AJ33" s="294"/>
      <c r="AK33" s="175"/>
      <c r="AL33" s="284"/>
      <c r="AM33" s="286"/>
      <c r="AN33" s="281"/>
      <c r="AO33" s="282"/>
      <c r="AP33" s="283"/>
      <c r="AQ33" s="143">
        <f t="shared" si="32"/>
        <v>0</v>
      </c>
      <c r="AR33" s="292"/>
      <c r="AS33" s="142">
        <f t="shared" si="33"/>
        <v>0</v>
      </c>
      <c r="AT33" s="84">
        <f t="shared" si="24"/>
        <v>0</v>
      </c>
      <c r="AU33" s="84">
        <f t="shared" si="25"/>
        <v>0</v>
      </c>
      <c r="AV33" s="294"/>
    </row>
    <row r="34" spans="1:48" s="150" customFormat="1">
      <c r="A34" s="230"/>
      <c r="B34" s="284"/>
      <c r="C34" s="286"/>
      <c r="D34" s="281"/>
      <c r="E34" s="282"/>
      <c r="F34" s="283"/>
      <c r="G34" s="143">
        <f t="shared" si="26"/>
        <v>0</v>
      </c>
      <c r="H34" s="292"/>
      <c r="I34" s="142">
        <f t="shared" si="27"/>
        <v>0</v>
      </c>
      <c r="J34" s="84">
        <f t="shared" si="18"/>
        <v>0</v>
      </c>
      <c r="K34" s="84">
        <f t="shared" si="19"/>
        <v>0</v>
      </c>
      <c r="L34" s="294"/>
      <c r="M34" s="175"/>
      <c r="N34" s="284"/>
      <c r="O34" s="286"/>
      <c r="P34" s="281"/>
      <c r="Q34" s="282"/>
      <c r="R34" s="283"/>
      <c r="S34" s="143">
        <f t="shared" si="28"/>
        <v>0</v>
      </c>
      <c r="T34" s="292"/>
      <c r="U34" s="142">
        <f t="shared" si="29"/>
        <v>0</v>
      </c>
      <c r="V34" s="84">
        <f t="shared" si="20"/>
        <v>0</v>
      </c>
      <c r="W34" s="84">
        <f t="shared" si="21"/>
        <v>0</v>
      </c>
      <c r="X34" s="294"/>
      <c r="Y34" s="175"/>
      <c r="Z34" s="284"/>
      <c r="AA34" s="286"/>
      <c r="AB34" s="281"/>
      <c r="AC34" s="282"/>
      <c r="AD34" s="283"/>
      <c r="AE34" s="143">
        <f t="shared" si="30"/>
        <v>0</v>
      </c>
      <c r="AF34" s="292"/>
      <c r="AG34" s="142">
        <f t="shared" si="31"/>
        <v>0</v>
      </c>
      <c r="AH34" s="84">
        <f t="shared" si="22"/>
        <v>0</v>
      </c>
      <c r="AI34" s="84">
        <f t="shared" si="23"/>
        <v>0</v>
      </c>
      <c r="AJ34" s="294"/>
      <c r="AK34" s="175"/>
      <c r="AL34" s="284"/>
      <c r="AM34" s="286"/>
      <c r="AN34" s="281"/>
      <c r="AO34" s="282"/>
      <c r="AP34" s="283"/>
      <c r="AQ34" s="143">
        <f t="shared" si="32"/>
        <v>0</v>
      </c>
      <c r="AR34" s="292"/>
      <c r="AS34" s="142">
        <f t="shared" si="33"/>
        <v>0</v>
      </c>
      <c r="AT34" s="84">
        <f t="shared" si="24"/>
        <v>0</v>
      </c>
      <c r="AU34" s="84">
        <f t="shared" si="25"/>
        <v>0</v>
      </c>
      <c r="AV34" s="294"/>
    </row>
    <row r="35" spans="1:48" s="150" customFormat="1">
      <c r="A35" s="230"/>
      <c r="B35" s="284"/>
      <c r="C35" s="286"/>
      <c r="D35" s="281"/>
      <c r="E35" s="282"/>
      <c r="F35" s="283"/>
      <c r="G35" s="143">
        <f t="shared" ref="G35:G38" si="34">INT(E35*F35)</f>
        <v>0</v>
      </c>
      <c r="H35" s="292"/>
      <c r="I35" s="142">
        <f t="shared" ref="I35:I38" si="35">INT(E35*H35)</f>
        <v>0</v>
      </c>
      <c r="J35" s="84">
        <f t="shared" ref="J35:J38" si="36">F35-H35</f>
        <v>0</v>
      </c>
      <c r="K35" s="84">
        <f t="shared" ref="K35:K38" si="37">G35-I35</f>
        <v>0</v>
      </c>
      <c r="L35" s="294"/>
      <c r="M35" s="175"/>
      <c r="N35" s="284"/>
      <c r="O35" s="286"/>
      <c r="P35" s="281"/>
      <c r="Q35" s="282"/>
      <c r="R35" s="283"/>
      <c r="S35" s="143">
        <f t="shared" si="28"/>
        <v>0</v>
      </c>
      <c r="T35" s="292"/>
      <c r="U35" s="142">
        <f t="shared" si="29"/>
        <v>0</v>
      </c>
      <c r="V35" s="84">
        <f t="shared" si="20"/>
        <v>0</v>
      </c>
      <c r="W35" s="84">
        <f t="shared" si="21"/>
        <v>0</v>
      </c>
      <c r="X35" s="294"/>
      <c r="Y35" s="175"/>
      <c r="Z35" s="284"/>
      <c r="AA35" s="286"/>
      <c r="AB35" s="281"/>
      <c r="AC35" s="282"/>
      <c r="AD35" s="283"/>
      <c r="AE35" s="143">
        <f t="shared" si="30"/>
        <v>0</v>
      </c>
      <c r="AF35" s="292"/>
      <c r="AG35" s="142">
        <f t="shared" si="31"/>
        <v>0</v>
      </c>
      <c r="AH35" s="84">
        <f t="shared" si="22"/>
        <v>0</v>
      </c>
      <c r="AI35" s="84">
        <f t="shared" si="23"/>
        <v>0</v>
      </c>
      <c r="AJ35" s="294"/>
      <c r="AK35" s="175"/>
      <c r="AL35" s="284"/>
      <c r="AM35" s="286"/>
      <c r="AN35" s="281"/>
      <c r="AO35" s="282"/>
      <c r="AP35" s="283"/>
      <c r="AQ35" s="143">
        <f t="shared" si="32"/>
        <v>0</v>
      </c>
      <c r="AR35" s="292"/>
      <c r="AS35" s="142">
        <f t="shared" si="33"/>
        <v>0</v>
      </c>
      <c r="AT35" s="84">
        <f t="shared" si="24"/>
        <v>0</v>
      </c>
      <c r="AU35" s="84">
        <f t="shared" si="25"/>
        <v>0</v>
      </c>
      <c r="AV35" s="294"/>
    </row>
    <row r="36" spans="1:48" s="150" customFormat="1">
      <c r="A36" s="230"/>
      <c r="B36" s="284"/>
      <c r="C36" s="286"/>
      <c r="D36" s="281"/>
      <c r="E36" s="282"/>
      <c r="F36" s="283"/>
      <c r="G36" s="143">
        <f t="shared" si="34"/>
        <v>0</v>
      </c>
      <c r="H36" s="292"/>
      <c r="I36" s="142">
        <f t="shared" si="35"/>
        <v>0</v>
      </c>
      <c r="J36" s="84">
        <f t="shared" si="36"/>
        <v>0</v>
      </c>
      <c r="K36" s="84">
        <f t="shared" si="37"/>
        <v>0</v>
      </c>
      <c r="L36" s="294"/>
      <c r="M36" s="175"/>
      <c r="N36" s="284"/>
      <c r="O36" s="286"/>
      <c r="P36" s="281"/>
      <c r="Q36" s="282"/>
      <c r="R36" s="283"/>
      <c r="S36" s="143">
        <f t="shared" si="28"/>
        <v>0</v>
      </c>
      <c r="T36" s="292"/>
      <c r="U36" s="142">
        <f t="shared" si="29"/>
        <v>0</v>
      </c>
      <c r="V36" s="84">
        <f t="shared" si="20"/>
        <v>0</v>
      </c>
      <c r="W36" s="84">
        <f t="shared" si="21"/>
        <v>0</v>
      </c>
      <c r="X36" s="294"/>
      <c r="Y36" s="175"/>
      <c r="Z36" s="284"/>
      <c r="AA36" s="286"/>
      <c r="AB36" s="281"/>
      <c r="AC36" s="282"/>
      <c r="AD36" s="283"/>
      <c r="AE36" s="143">
        <f t="shared" si="30"/>
        <v>0</v>
      </c>
      <c r="AF36" s="292"/>
      <c r="AG36" s="142">
        <f t="shared" si="31"/>
        <v>0</v>
      </c>
      <c r="AH36" s="84">
        <f t="shared" si="22"/>
        <v>0</v>
      </c>
      <c r="AI36" s="84">
        <f t="shared" si="23"/>
        <v>0</v>
      </c>
      <c r="AJ36" s="294"/>
      <c r="AK36" s="175"/>
      <c r="AL36" s="284"/>
      <c r="AM36" s="286"/>
      <c r="AN36" s="281"/>
      <c r="AO36" s="282"/>
      <c r="AP36" s="283"/>
      <c r="AQ36" s="143">
        <f t="shared" si="32"/>
        <v>0</v>
      </c>
      <c r="AR36" s="292"/>
      <c r="AS36" s="142">
        <f t="shared" si="33"/>
        <v>0</v>
      </c>
      <c r="AT36" s="84">
        <f t="shared" si="24"/>
        <v>0</v>
      </c>
      <c r="AU36" s="84">
        <f t="shared" si="25"/>
        <v>0</v>
      </c>
      <c r="AV36" s="294"/>
    </row>
    <row r="37" spans="1:48" s="150" customFormat="1">
      <c r="A37" s="230"/>
      <c r="B37" s="284"/>
      <c r="C37" s="286"/>
      <c r="D37" s="281"/>
      <c r="E37" s="282"/>
      <c r="F37" s="283"/>
      <c r="G37" s="143">
        <f t="shared" si="34"/>
        <v>0</v>
      </c>
      <c r="H37" s="292"/>
      <c r="I37" s="142">
        <f t="shared" si="35"/>
        <v>0</v>
      </c>
      <c r="J37" s="84">
        <f t="shared" si="36"/>
        <v>0</v>
      </c>
      <c r="K37" s="84">
        <f t="shared" si="37"/>
        <v>0</v>
      </c>
      <c r="L37" s="294"/>
      <c r="M37" s="175"/>
      <c r="N37" s="284"/>
      <c r="O37" s="286"/>
      <c r="P37" s="281"/>
      <c r="Q37" s="282"/>
      <c r="R37" s="283"/>
      <c r="S37" s="143">
        <f t="shared" si="28"/>
        <v>0</v>
      </c>
      <c r="T37" s="292"/>
      <c r="U37" s="142">
        <f t="shared" si="29"/>
        <v>0</v>
      </c>
      <c r="V37" s="84">
        <f t="shared" si="20"/>
        <v>0</v>
      </c>
      <c r="W37" s="84">
        <f t="shared" si="21"/>
        <v>0</v>
      </c>
      <c r="X37" s="294"/>
      <c r="Y37" s="175"/>
      <c r="Z37" s="284"/>
      <c r="AA37" s="286"/>
      <c r="AB37" s="281"/>
      <c r="AC37" s="282"/>
      <c r="AD37" s="283"/>
      <c r="AE37" s="143">
        <f t="shared" si="30"/>
        <v>0</v>
      </c>
      <c r="AF37" s="292"/>
      <c r="AG37" s="142">
        <f t="shared" si="31"/>
        <v>0</v>
      </c>
      <c r="AH37" s="84">
        <f t="shared" si="22"/>
        <v>0</v>
      </c>
      <c r="AI37" s="84">
        <f t="shared" si="23"/>
        <v>0</v>
      </c>
      <c r="AJ37" s="294"/>
      <c r="AK37" s="175"/>
      <c r="AL37" s="284"/>
      <c r="AM37" s="286"/>
      <c r="AN37" s="281"/>
      <c r="AO37" s="282"/>
      <c r="AP37" s="283"/>
      <c r="AQ37" s="143">
        <f t="shared" si="32"/>
        <v>0</v>
      </c>
      <c r="AR37" s="292"/>
      <c r="AS37" s="142">
        <f t="shared" si="33"/>
        <v>0</v>
      </c>
      <c r="AT37" s="84">
        <f t="shared" si="24"/>
        <v>0</v>
      </c>
      <c r="AU37" s="84">
        <f t="shared" si="25"/>
        <v>0</v>
      </c>
      <c r="AV37" s="294"/>
    </row>
    <row r="38" spans="1:48" s="150" customFormat="1" ht="24.75" thickBot="1">
      <c r="A38" s="230"/>
      <c r="B38" s="284"/>
      <c r="C38" s="286"/>
      <c r="D38" s="281"/>
      <c r="E38" s="282"/>
      <c r="F38" s="283"/>
      <c r="G38" s="143">
        <f t="shared" si="34"/>
        <v>0</v>
      </c>
      <c r="H38" s="292"/>
      <c r="I38" s="142">
        <f t="shared" si="35"/>
        <v>0</v>
      </c>
      <c r="J38" s="84">
        <f t="shared" si="36"/>
        <v>0</v>
      </c>
      <c r="K38" s="84">
        <f t="shared" si="37"/>
        <v>0</v>
      </c>
      <c r="L38" s="294"/>
      <c r="M38" s="175"/>
      <c r="N38" s="284"/>
      <c r="O38" s="286"/>
      <c r="P38" s="281"/>
      <c r="Q38" s="282"/>
      <c r="R38" s="283"/>
      <c r="S38" s="143">
        <f t="shared" si="28"/>
        <v>0</v>
      </c>
      <c r="T38" s="292"/>
      <c r="U38" s="142">
        <f t="shared" si="29"/>
        <v>0</v>
      </c>
      <c r="V38" s="84">
        <f t="shared" si="20"/>
        <v>0</v>
      </c>
      <c r="W38" s="84">
        <f t="shared" si="21"/>
        <v>0</v>
      </c>
      <c r="X38" s="294"/>
      <c r="Y38" s="175"/>
      <c r="Z38" s="284"/>
      <c r="AA38" s="286"/>
      <c r="AB38" s="281"/>
      <c r="AC38" s="282"/>
      <c r="AD38" s="283"/>
      <c r="AE38" s="143">
        <f t="shared" si="30"/>
        <v>0</v>
      </c>
      <c r="AF38" s="292"/>
      <c r="AG38" s="142">
        <f t="shared" si="31"/>
        <v>0</v>
      </c>
      <c r="AH38" s="84">
        <f t="shared" si="22"/>
        <v>0</v>
      </c>
      <c r="AI38" s="84">
        <f t="shared" si="23"/>
        <v>0</v>
      </c>
      <c r="AJ38" s="294"/>
      <c r="AK38" s="175"/>
      <c r="AL38" s="284"/>
      <c r="AM38" s="286"/>
      <c r="AN38" s="281"/>
      <c r="AO38" s="282"/>
      <c r="AP38" s="283"/>
      <c r="AQ38" s="143">
        <f t="shared" si="32"/>
        <v>0</v>
      </c>
      <c r="AR38" s="292"/>
      <c r="AS38" s="142">
        <f t="shared" si="33"/>
        <v>0</v>
      </c>
      <c r="AT38" s="84">
        <f t="shared" si="24"/>
        <v>0</v>
      </c>
      <c r="AU38" s="84">
        <f t="shared" si="25"/>
        <v>0</v>
      </c>
      <c r="AV38" s="294"/>
    </row>
    <row r="39" spans="1:48" s="150" customFormat="1" ht="25.5" thickTop="1" thickBot="1">
      <c r="A39" s="230"/>
      <c r="B39" s="1481" t="s">
        <v>559</v>
      </c>
      <c r="C39" s="1482"/>
      <c r="D39" s="1482"/>
      <c r="E39" s="1482"/>
      <c r="F39" s="139"/>
      <c r="G39" s="139">
        <f>SUM(G27:G38)</f>
        <v>0</v>
      </c>
      <c r="H39" s="138"/>
      <c r="I39" s="138">
        <f>SUM(I27:I38)</f>
        <v>0</v>
      </c>
      <c r="J39" s="137"/>
      <c r="K39" s="137">
        <f>SUM(K27:K38)</f>
        <v>0</v>
      </c>
      <c r="L39" s="144"/>
      <c r="M39" s="132"/>
      <c r="N39" s="1481" t="s">
        <v>559</v>
      </c>
      <c r="O39" s="1482"/>
      <c r="P39" s="1482"/>
      <c r="Q39" s="1482"/>
      <c r="R39" s="139"/>
      <c r="S39" s="139">
        <f>SUM(S27:S38)</f>
        <v>0</v>
      </c>
      <c r="T39" s="138"/>
      <c r="U39" s="138">
        <f>SUM(U27:U38)</f>
        <v>0</v>
      </c>
      <c r="V39" s="137"/>
      <c r="W39" s="137">
        <f>SUM(W27:W38)</f>
        <v>0</v>
      </c>
      <c r="X39" s="144"/>
      <c r="Y39" s="132"/>
      <c r="Z39" s="1481" t="s">
        <v>559</v>
      </c>
      <c r="AA39" s="1482"/>
      <c r="AB39" s="1482"/>
      <c r="AC39" s="1482"/>
      <c r="AD39" s="139"/>
      <c r="AE39" s="139">
        <f>SUM(AE27:AE38)</f>
        <v>0</v>
      </c>
      <c r="AF39" s="138"/>
      <c r="AG39" s="138">
        <f>SUM(AG27:AG38)</f>
        <v>0</v>
      </c>
      <c r="AH39" s="137"/>
      <c r="AI39" s="137">
        <f>SUM(AI27:AI38)</f>
        <v>0</v>
      </c>
      <c r="AJ39" s="144"/>
      <c r="AK39" s="132"/>
      <c r="AL39" s="1481" t="s">
        <v>559</v>
      </c>
      <c r="AM39" s="1482"/>
      <c r="AN39" s="1482"/>
      <c r="AO39" s="1482"/>
      <c r="AP39" s="139"/>
      <c r="AQ39" s="139">
        <f>SUM(AQ27:AQ38)</f>
        <v>0</v>
      </c>
      <c r="AR39" s="138"/>
      <c r="AS39" s="138">
        <f>SUM(AS27:AS38)</f>
        <v>0</v>
      </c>
      <c r="AT39" s="137"/>
      <c r="AU39" s="137">
        <f>SUM(AU27:AU38)</f>
        <v>0</v>
      </c>
      <c r="AV39" s="144"/>
    </row>
    <row r="40" spans="1:48" s="150" customFormat="1">
      <c r="A40" s="230"/>
      <c r="B40" s="279"/>
      <c r="C40" s="280"/>
      <c r="D40" s="281"/>
      <c r="E40" s="282"/>
      <c r="F40" s="283"/>
      <c r="G40" s="143">
        <f>INT(E40*F40)</f>
        <v>0</v>
      </c>
      <c r="H40" s="292"/>
      <c r="I40" s="142">
        <f>INT(E40*H40)</f>
        <v>0</v>
      </c>
      <c r="J40" s="84">
        <f t="shared" ref="J40:J49" si="38">F40-H40</f>
        <v>0</v>
      </c>
      <c r="K40" s="84">
        <f t="shared" ref="K40:K49" si="39">G40-I40</f>
        <v>0</v>
      </c>
      <c r="L40" s="294"/>
      <c r="M40" s="175"/>
      <c r="N40" s="279"/>
      <c r="O40" s="280"/>
      <c r="P40" s="281"/>
      <c r="Q40" s="282"/>
      <c r="R40" s="283"/>
      <c r="S40" s="143">
        <f>INT(Q40*R40)</f>
        <v>0</v>
      </c>
      <c r="T40" s="292"/>
      <c r="U40" s="142">
        <f>INT(Q40*T40)</f>
        <v>0</v>
      </c>
      <c r="V40" s="84">
        <f t="shared" ref="V40:V49" si="40">R40-T40</f>
        <v>0</v>
      </c>
      <c r="W40" s="84">
        <f t="shared" ref="W40:W49" si="41">S40-U40</f>
        <v>0</v>
      </c>
      <c r="X40" s="294"/>
      <c r="Y40" s="175"/>
      <c r="Z40" s="279"/>
      <c r="AA40" s="280"/>
      <c r="AB40" s="281"/>
      <c r="AC40" s="282"/>
      <c r="AD40" s="283"/>
      <c r="AE40" s="143">
        <f>INT(AC40*AD40)</f>
        <v>0</v>
      </c>
      <c r="AF40" s="292"/>
      <c r="AG40" s="142">
        <f>INT(AC40*AF40)</f>
        <v>0</v>
      </c>
      <c r="AH40" s="84">
        <f t="shared" ref="AH40:AH49" si="42">AD40-AF40</f>
        <v>0</v>
      </c>
      <c r="AI40" s="84">
        <f t="shared" ref="AI40:AI49" si="43">AE40-AG40</f>
        <v>0</v>
      </c>
      <c r="AJ40" s="294"/>
      <c r="AK40" s="175"/>
      <c r="AL40" s="279"/>
      <c r="AM40" s="280"/>
      <c r="AN40" s="281"/>
      <c r="AO40" s="282"/>
      <c r="AP40" s="283"/>
      <c r="AQ40" s="143">
        <f>INT(AO40*AP40)</f>
        <v>0</v>
      </c>
      <c r="AR40" s="292"/>
      <c r="AS40" s="142">
        <f>INT(AO40*AR40)</f>
        <v>0</v>
      </c>
      <c r="AT40" s="84">
        <f t="shared" ref="AT40:AT49" si="44">AP40-AR40</f>
        <v>0</v>
      </c>
      <c r="AU40" s="84">
        <f t="shared" ref="AU40:AU49" si="45">AQ40-AS40</f>
        <v>0</v>
      </c>
      <c r="AV40" s="294"/>
    </row>
    <row r="41" spans="1:48" s="150" customFormat="1">
      <c r="A41" s="230"/>
      <c r="B41" s="284"/>
      <c r="C41" s="285"/>
      <c r="D41" s="281"/>
      <c r="E41" s="282"/>
      <c r="F41" s="283"/>
      <c r="G41" s="143">
        <f t="shared" ref="G41:G49" si="46">INT(E41*F41)</f>
        <v>0</v>
      </c>
      <c r="H41" s="292"/>
      <c r="I41" s="142">
        <f t="shared" ref="I41:I49" si="47">INT(E41*H41)</f>
        <v>0</v>
      </c>
      <c r="J41" s="84">
        <f t="shared" si="38"/>
        <v>0</v>
      </c>
      <c r="K41" s="84">
        <f t="shared" si="39"/>
        <v>0</v>
      </c>
      <c r="L41" s="294"/>
      <c r="M41" s="175"/>
      <c r="N41" s="284"/>
      <c r="O41" s="285"/>
      <c r="P41" s="281"/>
      <c r="Q41" s="282"/>
      <c r="R41" s="283"/>
      <c r="S41" s="143">
        <f t="shared" ref="S41:S49" si="48">INT(Q41*R41)</f>
        <v>0</v>
      </c>
      <c r="T41" s="292"/>
      <c r="U41" s="142">
        <f t="shared" ref="U41:U49" si="49">INT(Q41*T41)</f>
        <v>0</v>
      </c>
      <c r="V41" s="84">
        <f t="shared" si="40"/>
        <v>0</v>
      </c>
      <c r="W41" s="84">
        <f t="shared" si="41"/>
        <v>0</v>
      </c>
      <c r="X41" s="294"/>
      <c r="Y41" s="175"/>
      <c r="Z41" s="284"/>
      <c r="AA41" s="285"/>
      <c r="AB41" s="281"/>
      <c r="AC41" s="282"/>
      <c r="AD41" s="283"/>
      <c r="AE41" s="143">
        <f t="shared" ref="AE41:AE49" si="50">INT(AC41*AD41)</f>
        <v>0</v>
      </c>
      <c r="AF41" s="292"/>
      <c r="AG41" s="142">
        <f t="shared" ref="AG41:AG49" si="51">INT(AC41*AF41)</f>
        <v>0</v>
      </c>
      <c r="AH41" s="84">
        <f t="shared" si="42"/>
        <v>0</v>
      </c>
      <c r="AI41" s="84">
        <f t="shared" si="43"/>
        <v>0</v>
      </c>
      <c r="AJ41" s="294"/>
      <c r="AK41" s="175"/>
      <c r="AL41" s="284"/>
      <c r="AM41" s="285"/>
      <c r="AN41" s="281"/>
      <c r="AO41" s="282"/>
      <c r="AP41" s="283"/>
      <c r="AQ41" s="143">
        <f t="shared" ref="AQ41:AQ49" si="52">INT(AO41*AP41)</f>
        <v>0</v>
      </c>
      <c r="AR41" s="292"/>
      <c r="AS41" s="142">
        <f t="shared" ref="AS41:AS49" si="53">INT(AO41*AR41)</f>
        <v>0</v>
      </c>
      <c r="AT41" s="84">
        <f t="shared" si="44"/>
        <v>0</v>
      </c>
      <c r="AU41" s="84">
        <f t="shared" si="45"/>
        <v>0</v>
      </c>
      <c r="AV41" s="294"/>
    </row>
    <row r="42" spans="1:48" s="150" customFormat="1">
      <c r="A42" s="230"/>
      <c r="B42" s="284"/>
      <c r="C42" s="285"/>
      <c r="D42" s="281"/>
      <c r="E42" s="282"/>
      <c r="F42" s="283"/>
      <c r="G42" s="143">
        <f t="shared" si="46"/>
        <v>0</v>
      </c>
      <c r="H42" s="292"/>
      <c r="I42" s="142">
        <f t="shared" si="47"/>
        <v>0</v>
      </c>
      <c r="J42" s="84">
        <f t="shared" si="38"/>
        <v>0</v>
      </c>
      <c r="K42" s="84">
        <f t="shared" si="39"/>
        <v>0</v>
      </c>
      <c r="L42" s="294"/>
      <c r="M42" s="175"/>
      <c r="N42" s="284"/>
      <c r="O42" s="285"/>
      <c r="P42" s="281"/>
      <c r="Q42" s="282"/>
      <c r="R42" s="283"/>
      <c r="S42" s="143">
        <f t="shared" si="48"/>
        <v>0</v>
      </c>
      <c r="T42" s="292"/>
      <c r="U42" s="142">
        <f t="shared" si="49"/>
        <v>0</v>
      </c>
      <c r="V42" s="84">
        <f t="shared" si="40"/>
        <v>0</v>
      </c>
      <c r="W42" s="84">
        <f t="shared" si="41"/>
        <v>0</v>
      </c>
      <c r="X42" s="294"/>
      <c r="Y42" s="175"/>
      <c r="Z42" s="284"/>
      <c r="AA42" s="285"/>
      <c r="AB42" s="281"/>
      <c r="AC42" s="282"/>
      <c r="AD42" s="283"/>
      <c r="AE42" s="143">
        <f t="shared" si="50"/>
        <v>0</v>
      </c>
      <c r="AF42" s="292"/>
      <c r="AG42" s="142">
        <f t="shared" si="51"/>
        <v>0</v>
      </c>
      <c r="AH42" s="84">
        <f t="shared" si="42"/>
        <v>0</v>
      </c>
      <c r="AI42" s="84">
        <f t="shared" si="43"/>
        <v>0</v>
      </c>
      <c r="AJ42" s="294"/>
      <c r="AK42" s="175"/>
      <c r="AL42" s="284"/>
      <c r="AM42" s="285"/>
      <c r="AN42" s="281"/>
      <c r="AO42" s="282"/>
      <c r="AP42" s="283"/>
      <c r="AQ42" s="143">
        <f t="shared" si="52"/>
        <v>0</v>
      </c>
      <c r="AR42" s="292"/>
      <c r="AS42" s="142">
        <f t="shared" si="53"/>
        <v>0</v>
      </c>
      <c r="AT42" s="84">
        <f t="shared" si="44"/>
        <v>0</v>
      </c>
      <c r="AU42" s="84">
        <f t="shared" si="45"/>
        <v>0</v>
      </c>
      <c r="AV42" s="294"/>
    </row>
    <row r="43" spans="1:48" s="150" customFormat="1">
      <c r="A43" s="230"/>
      <c r="B43" s="284"/>
      <c r="C43" s="285"/>
      <c r="D43" s="281"/>
      <c r="E43" s="282"/>
      <c r="F43" s="283"/>
      <c r="G43" s="143">
        <f t="shared" si="46"/>
        <v>0</v>
      </c>
      <c r="H43" s="292"/>
      <c r="I43" s="142">
        <f t="shared" si="47"/>
        <v>0</v>
      </c>
      <c r="J43" s="84">
        <f t="shared" si="38"/>
        <v>0</v>
      </c>
      <c r="K43" s="84">
        <f t="shared" si="39"/>
        <v>0</v>
      </c>
      <c r="L43" s="294"/>
      <c r="M43" s="175"/>
      <c r="N43" s="284"/>
      <c r="O43" s="285"/>
      <c r="P43" s="281"/>
      <c r="Q43" s="282"/>
      <c r="R43" s="283"/>
      <c r="S43" s="143">
        <f t="shared" si="48"/>
        <v>0</v>
      </c>
      <c r="T43" s="292"/>
      <c r="U43" s="142">
        <f t="shared" si="49"/>
        <v>0</v>
      </c>
      <c r="V43" s="84">
        <f t="shared" si="40"/>
        <v>0</v>
      </c>
      <c r="W43" s="84">
        <f t="shared" si="41"/>
        <v>0</v>
      </c>
      <c r="X43" s="294"/>
      <c r="Y43" s="175"/>
      <c r="Z43" s="284"/>
      <c r="AA43" s="285"/>
      <c r="AB43" s="281"/>
      <c r="AC43" s="282"/>
      <c r="AD43" s="283"/>
      <c r="AE43" s="143">
        <f t="shared" si="50"/>
        <v>0</v>
      </c>
      <c r="AF43" s="292"/>
      <c r="AG43" s="142">
        <f t="shared" si="51"/>
        <v>0</v>
      </c>
      <c r="AH43" s="84">
        <f t="shared" si="42"/>
        <v>0</v>
      </c>
      <c r="AI43" s="84">
        <f t="shared" si="43"/>
        <v>0</v>
      </c>
      <c r="AJ43" s="294"/>
      <c r="AK43" s="175"/>
      <c r="AL43" s="284"/>
      <c r="AM43" s="285"/>
      <c r="AN43" s="281"/>
      <c r="AO43" s="282"/>
      <c r="AP43" s="283"/>
      <c r="AQ43" s="143">
        <f t="shared" si="52"/>
        <v>0</v>
      </c>
      <c r="AR43" s="292"/>
      <c r="AS43" s="142">
        <f t="shared" si="53"/>
        <v>0</v>
      </c>
      <c r="AT43" s="84">
        <f t="shared" si="44"/>
        <v>0</v>
      </c>
      <c r="AU43" s="84">
        <f t="shared" si="45"/>
        <v>0</v>
      </c>
      <c r="AV43" s="294"/>
    </row>
    <row r="44" spans="1:48" s="150" customFormat="1">
      <c r="A44" s="230"/>
      <c r="B44" s="284"/>
      <c r="C44" s="285"/>
      <c r="D44" s="281"/>
      <c r="E44" s="282"/>
      <c r="F44" s="283"/>
      <c r="G44" s="143">
        <f t="shared" si="46"/>
        <v>0</v>
      </c>
      <c r="H44" s="292"/>
      <c r="I44" s="142">
        <f t="shared" si="47"/>
        <v>0</v>
      </c>
      <c r="J44" s="84">
        <f t="shared" si="38"/>
        <v>0</v>
      </c>
      <c r="K44" s="84">
        <f t="shared" si="39"/>
        <v>0</v>
      </c>
      <c r="L44" s="294"/>
      <c r="M44" s="175"/>
      <c r="N44" s="284"/>
      <c r="O44" s="285"/>
      <c r="P44" s="281"/>
      <c r="Q44" s="282"/>
      <c r="R44" s="283"/>
      <c r="S44" s="143">
        <f t="shared" si="48"/>
        <v>0</v>
      </c>
      <c r="T44" s="292"/>
      <c r="U44" s="142">
        <f t="shared" si="49"/>
        <v>0</v>
      </c>
      <c r="V44" s="84">
        <f t="shared" si="40"/>
        <v>0</v>
      </c>
      <c r="W44" s="84">
        <f t="shared" si="41"/>
        <v>0</v>
      </c>
      <c r="X44" s="294"/>
      <c r="Y44" s="175"/>
      <c r="Z44" s="284"/>
      <c r="AA44" s="285"/>
      <c r="AB44" s="281"/>
      <c r="AC44" s="282"/>
      <c r="AD44" s="283"/>
      <c r="AE44" s="143">
        <f t="shared" si="50"/>
        <v>0</v>
      </c>
      <c r="AF44" s="292"/>
      <c r="AG44" s="142">
        <f t="shared" si="51"/>
        <v>0</v>
      </c>
      <c r="AH44" s="84">
        <f t="shared" si="42"/>
        <v>0</v>
      </c>
      <c r="AI44" s="84">
        <f t="shared" si="43"/>
        <v>0</v>
      </c>
      <c r="AJ44" s="294"/>
      <c r="AK44" s="175"/>
      <c r="AL44" s="284"/>
      <c r="AM44" s="285"/>
      <c r="AN44" s="281"/>
      <c r="AO44" s="282"/>
      <c r="AP44" s="283"/>
      <c r="AQ44" s="143">
        <f t="shared" si="52"/>
        <v>0</v>
      </c>
      <c r="AR44" s="292"/>
      <c r="AS44" s="142">
        <f t="shared" si="53"/>
        <v>0</v>
      </c>
      <c r="AT44" s="84">
        <f t="shared" si="44"/>
        <v>0</v>
      </c>
      <c r="AU44" s="84">
        <f t="shared" si="45"/>
        <v>0</v>
      </c>
      <c r="AV44" s="294"/>
    </row>
    <row r="45" spans="1:48" s="150" customFormat="1">
      <c r="A45" s="230"/>
      <c r="B45" s="284"/>
      <c r="C45" s="285"/>
      <c r="D45" s="281"/>
      <c r="E45" s="282"/>
      <c r="F45" s="283"/>
      <c r="G45" s="143">
        <f t="shared" si="46"/>
        <v>0</v>
      </c>
      <c r="H45" s="292"/>
      <c r="I45" s="142">
        <f t="shared" si="47"/>
        <v>0</v>
      </c>
      <c r="J45" s="84">
        <f t="shared" si="38"/>
        <v>0</v>
      </c>
      <c r="K45" s="84">
        <f t="shared" si="39"/>
        <v>0</v>
      </c>
      <c r="L45" s="294"/>
      <c r="M45" s="175"/>
      <c r="N45" s="284"/>
      <c r="O45" s="285"/>
      <c r="P45" s="281"/>
      <c r="Q45" s="282"/>
      <c r="R45" s="283"/>
      <c r="S45" s="143">
        <f t="shared" si="48"/>
        <v>0</v>
      </c>
      <c r="T45" s="292"/>
      <c r="U45" s="142">
        <f t="shared" si="49"/>
        <v>0</v>
      </c>
      <c r="V45" s="84">
        <f t="shared" si="40"/>
        <v>0</v>
      </c>
      <c r="W45" s="84">
        <f t="shared" si="41"/>
        <v>0</v>
      </c>
      <c r="X45" s="294"/>
      <c r="Y45" s="175"/>
      <c r="Z45" s="284"/>
      <c r="AA45" s="285"/>
      <c r="AB45" s="281"/>
      <c r="AC45" s="282"/>
      <c r="AD45" s="283"/>
      <c r="AE45" s="143">
        <f t="shared" si="50"/>
        <v>0</v>
      </c>
      <c r="AF45" s="292"/>
      <c r="AG45" s="142">
        <f t="shared" si="51"/>
        <v>0</v>
      </c>
      <c r="AH45" s="84">
        <f t="shared" si="42"/>
        <v>0</v>
      </c>
      <c r="AI45" s="84">
        <f t="shared" si="43"/>
        <v>0</v>
      </c>
      <c r="AJ45" s="294"/>
      <c r="AK45" s="175"/>
      <c r="AL45" s="284"/>
      <c r="AM45" s="285"/>
      <c r="AN45" s="281"/>
      <c r="AO45" s="282"/>
      <c r="AP45" s="283"/>
      <c r="AQ45" s="143">
        <f t="shared" si="52"/>
        <v>0</v>
      </c>
      <c r="AR45" s="292"/>
      <c r="AS45" s="142">
        <f t="shared" si="53"/>
        <v>0</v>
      </c>
      <c r="AT45" s="84">
        <f t="shared" si="44"/>
        <v>0</v>
      </c>
      <c r="AU45" s="84">
        <f t="shared" si="45"/>
        <v>0</v>
      </c>
      <c r="AV45" s="294"/>
    </row>
    <row r="46" spans="1:48" s="150" customFormat="1">
      <c r="A46" s="230"/>
      <c r="B46" s="284"/>
      <c r="C46" s="286"/>
      <c r="D46" s="281"/>
      <c r="E46" s="282"/>
      <c r="F46" s="283"/>
      <c r="G46" s="143">
        <f t="shared" si="46"/>
        <v>0</v>
      </c>
      <c r="H46" s="292"/>
      <c r="I46" s="142">
        <f t="shared" si="47"/>
        <v>0</v>
      </c>
      <c r="J46" s="84">
        <f t="shared" si="38"/>
        <v>0</v>
      </c>
      <c r="K46" s="84">
        <f t="shared" si="39"/>
        <v>0</v>
      </c>
      <c r="L46" s="294"/>
      <c r="M46" s="175"/>
      <c r="N46" s="284"/>
      <c r="O46" s="286"/>
      <c r="P46" s="281"/>
      <c r="Q46" s="282"/>
      <c r="R46" s="283"/>
      <c r="S46" s="143">
        <f t="shared" si="48"/>
        <v>0</v>
      </c>
      <c r="T46" s="292"/>
      <c r="U46" s="142">
        <f t="shared" si="49"/>
        <v>0</v>
      </c>
      <c r="V46" s="84">
        <f t="shared" si="40"/>
        <v>0</v>
      </c>
      <c r="W46" s="84">
        <f t="shared" si="41"/>
        <v>0</v>
      </c>
      <c r="X46" s="294"/>
      <c r="Y46" s="175"/>
      <c r="Z46" s="284"/>
      <c r="AA46" s="286"/>
      <c r="AB46" s="281"/>
      <c r="AC46" s="282"/>
      <c r="AD46" s="283"/>
      <c r="AE46" s="143">
        <f t="shared" si="50"/>
        <v>0</v>
      </c>
      <c r="AF46" s="292"/>
      <c r="AG46" s="142">
        <f t="shared" si="51"/>
        <v>0</v>
      </c>
      <c r="AH46" s="84">
        <f t="shared" si="42"/>
        <v>0</v>
      </c>
      <c r="AI46" s="84">
        <f t="shared" si="43"/>
        <v>0</v>
      </c>
      <c r="AJ46" s="294"/>
      <c r="AK46" s="175"/>
      <c r="AL46" s="284"/>
      <c r="AM46" s="286"/>
      <c r="AN46" s="281"/>
      <c r="AO46" s="282"/>
      <c r="AP46" s="283"/>
      <c r="AQ46" s="143">
        <f t="shared" si="52"/>
        <v>0</v>
      </c>
      <c r="AR46" s="292"/>
      <c r="AS46" s="142">
        <f t="shared" si="53"/>
        <v>0</v>
      </c>
      <c r="AT46" s="84">
        <f t="shared" si="44"/>
        <v>0</v>
      </c>
      <c r="AU46" s="84">
        <f t="shared" si="45"/>
        <v>0</v>
      </c>
      <c r="AV46" s="294"/>
    </row>
    <row r="47" spans="1:48" s="150" customFormat="1">
      <c r="A47" s="230"/>
      <c r="B47" s="284"/>
      <c r="C47" s="286"/>
      <c r="D47" s="281"/>
      <c r="E47" s="282"/>
      <c r="F47" s="283"/>
      <c r="G47" s="143">
        <f t="shared" si="46"/>
        <v>0</v>
      </c>
      <c r="H47" s="292"/>
      <c r="I47" s="142">
        <f t="shared" si="47"/>
        <v>0</v>
      </c>
      <c r="J47" s="84">
        <f t="shared" si="38"/>
        <v>0</v>
      </c>
      <c r="K47" s="84">
        <f t="shared" si="39"/>
        <v>0</v>
      </c>
      <c r="L47" s="294"/>
      <c r="M47" s="175"/>
      <c r="N47" s="284"/>
      <c r="O47" s="286"/>
      <c r="P47" s="281"/>
      <c r="Q47" s="282"/>
      <c r="R47" s="283"/>
      <c r="S47" s="143">
        <f t="shared" si="48"/>
        <v>0</v>
      </c>
      <c r="T47" s="292"/>
      <c r="U47" s="142">
        <f t="shared" si="49"/>
        <v>0</v>
      </c>
      <c r="V47" s="84">
        <f t="shared" si="40"/>
        <v>0</v>
      </c>
      <c r="W47" s="84">
        <f t="shared" si="41"/>
        <v>0</v>
      </c>
      <c r="X47" s="294"/>
      <c r="Y47" s="175"/>
      <c r="Z47" s="284"/>
      <c r="AA47" s="286"/>
      <c r="AB47" s="281"/>
      <c r="AC47" s="282"/>
      <c r="AD47" s="283"/>
      <c r="AE47" s="143">
        <f t="shared" si="50"/>
        <v>0</v>
      </c>
      <c r="AF47" s="292"/>
      <c r="AG47" s="142">
        <f t="shared" si="51"/>
        <v>0</v>
      </c>
      <c r="AH47" s="84">
        <f t="shared" si="42"/>
        <v>0</v>
      </c>
      <c r="AI47" s="84">
        <f t="shared" si="43"/>
        <v>0</v>
      </c>
      <c r="AJ47" s="294"/>
      <c r="AK47" s="175"/>
      <c r="AL47" s="284"/>
      <c r="AM47" s="286"/>
      <c r="AN47" s="281"/>
      <c r="AO47" s="282"/>
      <c r="AP47" s="283"/>
      <c r="AQ47" s="143">
        <f t="shared" si="52"/>
        <v>0</v>
      </c>
      <c r="AR47" s="292"/>
      <c r="AS47" s="142">
        <f t="shared" si="53"/>
        <v>0</v>
      </c>
      <c r="AT47" s="84">
        <f t="shared" si="44"/>
        <v>0</v>
      </c>
      <c r="AU47" s="84">
        <f t="shared" si="45"/>
        <v>0</v>
      </c>
      <c r="AV47" s="294"/>
    </row>
    <row r="48" spans="1:48" s="150" customFormat="1">
      <c r="A48" s="230"/>
      <c r="B48" s="284"/>
      <c r="C48" s="286"/>
      <c r="D48" s="281"/>
      <c r="E48" s="282"/>
      <c r="F48" s="283"/>
      <c r="G48" s="143">
        <f t="shared" si="46"/>
        <v>0</v>
      </c>
      <c r="H48" s="292"/>
      <c r="I48" s="142">
        <f t="shared" si="47"/>
        <v>0</v>
      </c>
      <c r="J48" s="84">
        <f t="shared" si="38"/>
        <v>0</v>
      </c>
      <c r="K48" s="84">
        <f t="shared" si="39"/>
        <v>0</v>
      </c>
      <c r="L48" s="294"/>
      <c r="M48" s="175"/>
      <c r="N48" s="284"/>
      <c r="O48" s="286"/>
      <c r="P48" s="281"/>
      <c r="Q48" s="282"/>
      <c r="R48" s="283"/>
      <c r="S48" s="143">
        <f t="shared" si="48"/>
        <v>0</v>
      </c>
      <c r="T48" s="292"/>
      <c r="U48" s="142">
        <f t="shared" si="49"/>
        <v>0</v>
      </c>
      <c r="V48" s="84">
        <f t="shared" si="40"/>
        <v>0</v>
      </c>
      <c r="W48" s="84">
        <f t="shared" si="41"/>
        <v>0</v>
      </c>
      <c r="X48" s="294"/>
      <c r="Y48" s="175"/>
      <c r="Z48" s="284"/>
      <c r="AA48" s="286"/>
      <c r="AB48" s="281"/>
      <c r="AC48" s="282"/>
      <c r="AD48" s="283"/>
      <c r="AE48" s="143">
        <f t="shared" si="50"/>
        <v>0</v>
      </c>
      <c r="AF48" s="292"/>
      <c r="AG48" s="142">
        <f t="shared" si="51"/>
        <v>0</v>
      </c>
      <c r="AH48" s="84">
        <f t="shared" si="42"/>
        <v>0</v>
      </c>
      <c r="AI48" s="84">
        <f t="shared" si="43"/>
        <v>0</v>
      </c>
      <c r="AJ48" s="294"/>
      <c r="AK48" s="175"/>
      <c r="AL48" s="284"/>
      <c r="AM48" s="286"/>
      <c r="AN48" s="281"/>
      <c r="AO48" s="282"/>
      <c r="AP48" s="283"/>
      <c r="AQ48" s="143">
        <f t="shared" si="52"/>
        <v>0</v>
      </c>
      <c r="AR48" s="292"/>
      <c r="AS48" s="142">
        <f t="shared" si="53"/>
        <v>0</v>
      </c>
      <c r="AT48" s="84">
        <f t="shared" si="44"/>
        <v>0</v>
      </c>
      <c r="AU48" s="84">
        <f t="shared" si="45"/>
        <v>0</v>
      </c>
      <c r="AV48" s="294"/>
    </row>
    <row r="49" spans="1:48" s="150" customFormat="1" ht="24.75" thickBot="1">
      <c r="A49" s="230"/>
      <c r="B49" s="287"/>
      <c r="C49" s="288"/>
      <c r="D49" s="289"/>
      <c r="E49" s="290"/>
      <c r="F49" s="291"/>
      <c r="G49" s="141">
        <f t="shared" si="46"/>
        <v>0</v>
      </c>
      <c r="H49" s="293"/>
      <c r="I49" s="140">
        <f t="shared" si="47"/>
        <v>0</v>
      </c>
      <c r="J49" s="85">
        <f t="shared" si="38"/>
        <v>0</v>
      </c>
      <c r="K49" s="85">
        <f t="shared" si="39"/>
        <v>0</v>
      </c>
      <c r="L49" s="295"/>
      <c r="M49" s="175"/>
      <c r="N49" s="287"/>
      <c r="O49" s="288"/>
      <c r="P49" s="289"/>
      <c r="Q49" s="290"/>
      <c r="R49" s="291"/>
      <c r="S49" s="141">
        <f t="shared" si="48"/>
        <v>0</v>
      </c>
      <c r="T49" s="293"/>
      <c r="U49" s="140">
        <f t="shared" si="49"/>
        <v>0</v>
      </c>
      <c r="V49" s="85">
        <f t="shared" si="40"/>
        <v>0</v>
      </c>
      <c r="W49" s="85">
        <f t="shared" si="41"/>
        <v>0</v>
      </c>
      <c r="X49" s="295"/>
      <c r="Y49" s="175"/>
      <c r="Z49" s="287"/>
      <c r="AA49" s="288"/>
      <c r="AB49" s="289"/>
      <c r="AC49" s="290"/>
      <c r="AD49" s="291"/>
      <c r="AE49" s="141">
        <f t="shared" si="50"/>
        <v>0</v>
      </c>
      <c r="AF49" s="293"/>
      <c r="AG49" s="140">
        <f t="shared" si="51"/>
        <v>0</v>
      </c>
      <c r="AH49" s="85">
        <f t="shared" si="42"/>
        <v>0</v>
      </c>
      <c r="AI49" s="85">
        <f t="shared" si="43"/>
        <v>0</v>
      </c>
      <c r="AJ49" s="295"/>
      <c r="AK49" s="175"/>
      <c r="AL49" s="287"/>
      <c r="AM49" s="288"/>
      <c r="AN49" s="289"/>
      <c r="AO49" s="290"/>
      <c r="AP49" s="291"/>
      <c r="AQ49" s="141">
        <f t="shared" si="52"/>
        <v>0</v>
      </c>
      <c r="AR49" s="293"/>
      <c r="AS49" s="140">
        <f t="shared" si="53"/>
        <v>0</v>
      </c>
      <c r="AT49" s="85">
        <f t="shared" si="44"/>
        <v>0</v>
      </c>
      <c r="AU49" s="85">
        <f t="shared" si="45"/>
        <v>0</v>
      </c>
      <c r="AV49" s="295"/>
    </row>
    <row r="50" spans="1:48" s="150" customFormat="1" ht="25.5" thickTop="1" thickBot="1">
      <c r="A50" s="230"/>
      <c r="B50" s="1481" t="s">
        <v>558</v>
      </c>
      <c r="C50" s="1482"/>
      <c r="D50" s="1482"/>
      <c r="E50" s="1482"/>
      <c r="F50" s="139"/>
      <c r="G50" s="139">
        <f>SUM(G40:G49)</f>
        <v>0</v>
      </c>
      <c r="H50" s="138"/>
      <c r="I50" s="138">
        <f>SUM(I40:I49)</f>
        <v>0</v>
      </c>
      <c r="J50" s="137"/>
      <c r="K50" s="137">
        <f>SUM(K40:K49)</f>
        <v>0</v>
      </c>
      <c r="L50" s="144"/>
      <c r="M50" s="132"/>
      <c r="N50" s="1481" t="s">
        <v>558</v>
      </c>
      <c r="O50" s="1482"/>
      <c r="P50" s="1482"/>
      <c r="Q50" s="1482"/>
      <c r="R50" s="139"/>
      <c r="S50" s="139">
        <f>SUM(S40:S49)</f>
        <v>0</v>
      </c>
      <c r="T50" s="138"/>
      <c r="U50" s="138">
        <f>SUM(U40:U49)</f>
        <v>0</v>
      </c>
      <c r="V50" s="137"/>
      <c r="W50" s="137">
        <f>SUM(W40:W49)</f>
        <v>0</v>
      </c>
      <c r="X50" s="136"/>
      <c r="Y50" s="132"/>
      <c r="Z50" s="1481" t="s">
        <v>558</v>
      </c>
      <c r="AA50" s="1482"/>
      <c r="AB50" s="1482"/>
      <c r="AC50" s="1482"/>
      <c r="AD50" s="139"/>
      <c r="AE50" s="139">
        <f>SUM(AE40:AE49)</f>
        <v>0</v>
      </c>
      <c r="AF50" s="138"/>
      <c r="AG50" s="138">
        <f>SUM(AG40:AG49)</f>
        <v>0</v>
      </c>
      <c r="AH50" s="137"/>
      <c r="AI50" s="137">
        <f>SUM(AI40:AI49)</f>
        <v>0</v>
      </c>
      <c r="AJ50" s="136"/>
      <c r="AK50" s="132"/>
      <c r="AL50" s="1481" t="s">
        <v>558</v>
      </c>
      <c r="AM50" s="1482"/>
      <c r="AN50" s="1482"/>
      <c r="AO50" s="1482"/>
      <c r="AP50" s="139"/>
      <c r="AQ50" s="139">
        <f>SUM(AQ40:AQ49)</f>
        <v>0</v>
      </c>
      <c r="AR50" s="138"/>
      <c r="AS50" s="138">
        <f>SUM(AS40:AS49)</f>
        <v>0</v>
      </c>
      <c r="AT50" s="137"/>
      <c r="AU50" s="137">
        <f>SUM(AU40:AU49)</f>
        <v>0</v>
      </c>
      <c r="AV50" s="136"/>
    </row>
    <row r="51" spans="1:48" s="150" customFormat="1" ht="42.75" thickBot="1">
      <c r="A51" s="236"/>
      <c r="B51" s="1479" t="s">
        <v>461</v>
      </c>
      <c r="C51" s="1480"/>
      <c r="D51" s="1480"/>
      <c r="E51" s="1480"/>
      <c r="F51" s="152"/>
      <c r="G51" s="152">
        <f>SUM(G26,G39,G50)</f>
        <v>0</v>
      </c>
      <c r="H51" s="153"/>
      <c r="I51" s="153">
        <f>SUM(I26,I39,I50)</f>
        <v>0</v>
      </c>
      <c r="J51" s="154"/>
      <c r="K51" s="154">
        <f>SUM(K26,K39,K50)</f>
        <v>0</v>
      </c>
      <c r="L51" s="155"/>
      <c r="M51" s="132"/>
      <c r="N51" s="1479" t="s">
        <v>461</v>
      </c>
      <c r="O51" s="1480"/>
      <c r="P51" s="1480"/>
      <c r="Q51" s="1480"/>
      <c r="R51" s="152"/>
      <c r="S51" s="152">
        <f>SUM(S26,S39,S50)</f>
        <v>0</v>
      </c>
      <c r="T51" s="153"/>
      <c r="U51" s="153">
        <f>SUM(U26,U39,U50)</f>
        <v>0</v>
      </c>
      <c r="V51" s="154"/>
      <c r="W51" s="154">
        <f>SUM(W26,W39,W50)</f>
        <v>0</v>
      </c>
      <c r="X51" s="155"/>
      <c r="Y51" s="132"/>
      <c r="Z51" s="1479" t="s">
        <v>461</v>
      </c>
      <c r="AA51" s="1480"/>
      <c r="AB51" s="1480"/>
      <c r="AC51" s="1480"/>
      <c r="AD51" s="152"/>
      <c r="AE51" s="152">
        <f>SUM(AE26,AE39,AE50)</f>
        <v>0</v>
      </c>
      <c r="AF51" s="153"/>
      <c r="AG51" s="153">
        <f>SUM(AG26,AG39,AG50)</f>
        <v>0</v>
      </c>
      <c r="AH51" s="154"/>
      <c r="AI51" s="154">
        <f>SUM(AI26,AI39,AI50)</f>
        <v>0</v>
      </c>
      <c r="AJ51" s="155"/>
      <c r="AK51" s="132"/>
      <c r="AL51" s="1479" t="s">
        <v>461</v>
      </c>
      <c r="AM51" s="1480"/>
      <c r="AN51" s="1480"/>
      <c r="AO51" s="1480"/>
      <c r="AP51" s="152"/>
      <c r="AQ51" s="152">
        <f>SUM(AQ26,AQ39,AQ50)</f>
        <v>0</v>
      </c>
      <c r="AR51" s="153"/>
      <c r="AS51" s="153">
        <f>SUM(AS26,AS39,AS50)</f>
        <v>0</v>
      </c>
      <c r="AT51" s="154"/>
      <c r="AU51" s="154">
        <f>SUM(AU26,AU39,AU50)</f>
        <v>0</v>
      </c>
      <c r="AV51" s="155"/>
    </row>
  </sheetData>
  <sheetProtection insertRows="0" deleteRows="0"/>
  <mergeCells count="63">
    <mergeCell ref="Z51:AC51"/>
    <mergeCell ref="Z12:AJ12"/>
    <mergeCell ref="N12:X12"/>
    <mergeCell ref="Z26:AC26"/>
    <mergeCell ref="Z13:Z15"/>
    <mergeCell ref="AB13:AB15"/>
    <mergeCell ref="AC13:AI13"/>
    <mergeCell ref="X13:X15"/>
    <mergeCell ref="AJ13:AJ15"/>
    <mergeCell ref="AL39:AO39"/>
    <mergeCell ref="Z50:AC50"/>
    <mergeCell ref="AL50:AO50"/>
    <mergeCell ref="C8:E8"/>
    <mergeCell ref="C10:E10"/>
    <mergeCell ref="C9:E9"/>
    <mergeCell ref="AL26:AO26"/>
    <mergeCell ref="R14:S14"/>
    <mergeCell ref="L13:L15"/>
    <mergeCell ref="B51:E51"/>
    <mergeCell ref="N51:Q51"/>
    <mergeCell ref="B26:E26"/>
    <mergeCell ref="N26:Q26"/>
    <mergeCell ref="C13:C15"/>
    <mergeCell ref="B39:E39"/>
    <mergeCell ref="N39:Q39"/>
    <mergeCell ref="B50:E50"/>
    <mergeCell ref="N50:Q50"/>
    <mergeCell ref="H14:I14"/>
    <mergeCell ref="J14:K14"/>
    <mergeCell ref="O13:O15"/>
    <mergeCell ref="B13:B15"/>
    <mergeCell ref="Q14:Q15"/>
    <mergeCell ref="AL51:AO51"/>
    <mergeCell ref="Z39:AC39"/>
    <mergeCell ref="AT14:AU14"/>
    <mergeCell ref="B12:L12"/>
    <mergeCell ref="AL12:AV12"/>
    <mergeCell ref="AP14:AQ14"/>
    <mergeCell ref="AR14:AS14"/>
    <mergeCell ref="D13:D15"/>
    <mergeCell ref="E13:K13"/>
    <mergeCell ref="N13:N15"/>
    <mergeCell ref="P13:P15"/>
    <mergeCell ref="Q13:W13"/>
    <mergeCell ref="E14:E15"/>
    <mergeCell ref="F14:G14"/>
    <mergeCell ref="AH14:AI14"/>
    <mergeCell ref="AO14:AO15"/>
    <mergeCell ref="B6:L6"/>
    <mergeCell ref="N6:X6"/>
    <mergeCell ref="Z6:AJ6"/>
    <mergeCell ref="AL6:AV6"/>
    <mergeCell ref="AO13:AU13"/>
    <mergeCell ref="AA13:AA15"/>
    <mergeCell ref="AM13:AM15"/>
    <mergeCell ref="T14:U14"/>
    <mergeCell ref="V14:W14"/>
    <mergeCell ref="AC14:AC15"/>
    <mergeCell ref="AD14:AE14"/>
    <mergeCell ref="AF14:AG14"/>
    <mergeCell ref="AL13:AL15"/>
    <mergeCell ref="AN13:AN15"/>
    <mergeCell ref="AV13:AV15"/>
  </mergeCells>
  <phoneticPr fontId="8"/>
  <conditionalFormatting sqref="C8:E8">
    <cfRule type="containsBlanks" dxfId="2" priority="1">
      <formula>LEN(TRIM(C8))=0</formula>
    </cfRule>
  </conditionalFormatting>
  <dataValidations count="3">
    <dataValidation imeMode="on" allowBlank="1" showInputMessage="1" showErrorMessage="1" sqref="L16:L51 X16:X51 AJ16:AJ51 AV16:AV51" xr:uid="{D0CD0ABC-8BCC-4F40-9CB5-176C35D88F87}"/>
    <dataValidation imeMode="disabled" allowBlank="1" showInputMessage="1" showErrorMessage="1" sqref="E16:I25 E40:I49 AT16:AU50 E27:I38 V16:W50 AC40:AG49 Q27:U38 Q16:U25 J16:K50 AH16:AI50 R51:W51 F51:K51 AD51:AI51 AC27:AG38 AP51:AU51 AC16:AG25 Q40:U49 AO16:AS25 AO40:AS49 AO27:AS38" xr:uid="{536B620F-7FCF-4321-985D-A202605FCAB7}"/>
    <dataValidation type="list" allowBlank="1" showInputMessage="1" sqref="D16:D25 AB16:AB25 D27:D38 AB27:AB38 AB40:AB49 D40:D49 P16:P25 P27:P38 P40:P49 AN16:AN25 AN27:AN38 AN40:AN49" xr:uid="{E41325C8-FF67-434F-A676-C845EFC1C728}">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61" fitToWidth="0" orientation="portrait" r:id="rId1"/>
  <headerFooter>
    <oddFooter>&amp;R&amp;K00-049R3高層ZEH-M_ver.1</oddFooter>
  </headerFooter>
  <colBreaks count="3" manualBreakCount="3">
    <brk id="12" min="4" max="50" man="1"/>
    <brk id="24" min="4" max="50" man="1"/>
    <brk id="36" min="4" max="50"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80" zoomScaleNormal="100" zoomScaleSheetLayoutView="80" workbookViewId="0">
      <selection activeCell="B16" sqref="B16"/>
    </sheetView>
  </sheetViews>
  <sheetFormatPr defaultRowHeight="24"/>
  <cols>
    <col min="1" max="1" width="2.625" style="231" customWidth="1"/>
    <col min="2" max="2" width="30.625" style="134" customWidth="1"/>
    <col min="3" max="3" width="20.625" style="134" customWidth="1"/>
    <col min="4" max="4" width="6.625" style="134" customWidth="1"/>
    <col min="5" max="5" width="10.625" style="135" customWidth="1"/>
    <col min="6" max="6" width="5.625" style="134" customWidth="1"/>
    <col min="7" max="7" width="13.625" style="134" customWidth="1"/>
    <col min="8" max="8" width="5.625" style="134" customWidth="1"/>
    <col min="9" max="9" width="13.625" style="134" customWidth="1"/>
    <col min="10" max="10" width="5.625" style="134" customWidth="1"/>
    <col min="11" max="11" width="13.625" style="134" customWidth="1"/>
    <col min="12" max="12" width="20.625" style="134" customWidth="1"/>
    <col min="13" max="13" width="1.625" style="149" customWidth="1"/>
    <col min="14" max="14" width="30.625" style="134" customWidth="1"/>
    <col min="15" max="15" width="20.625" style="134" customWidth="1"/>
    <col min="16" max="16" width="6.625" style="134" customWidth="1"/>
    <col min="17" max="17" width="10.625" style="135" customWidth="1"/>
    <col min="18" max="18" width="5.625" style="134" customWidth="1"/>
    <col min="19" max="19" width="13.625" style="134" customWidth="1"/>
    <col min="20" max="20" width="5.625" style="134" customWidth="1"/>
    <col min="21" max="21" width="13.625" style="134" customWidth="1"/>
    <col min="22" max="22" width="5.625" style="134" customWidth="1"/>
    <col min="23" max="23" width="13.625" style="134" customWidth="1"/>
    <col min="24" max="24" width="20.625" style="134" customWidth="1"/>
    <col min="25" max="25" width="1.625" style="149" customWidth="1"/>
    <col min="26" max="26" width="30.625" style="134" customWidth="1"/>
    <col min="27" max="27" width="20.625" style="134" customWidth="1"/>
    <col min="28" max="28" width="6.625" style="134" customWidth="1"/>
    <col min="29" max="29" width="10.625" style="135" customWidth="1"/>
    <col min="30" max="30" width="5.625" style="134" customWidth="1"/>
    <col min="31" max="31" width="13.625" style="134" customWidth="1"/>
    <col min="32" max="32" width="5.625" style="134" customWidth="1"/>
    <col min="33" max="33" width="13.625" style="134" customWidth="1"/>
    <col min="34" max="34" width="5.625" style="134" customWidth="1"/>
    <col min="35" max="35" width="13.625" style="134" customWidth="1"/>
    <col min="36" max="36" width="20.625" style="134" customWidth="1"/>
    <col min="37" max="37" width="1.625" style="149" customWidth="1"/>
    <col min="38" max="38" width="30.625" style="134" customWidth="1"/>
    <col min="39" max="39" width="20.625" style="134" customWidth="1"/>
    <col min="40" max="40" width="6.625" style="134" customWidth="1"/>
    <col min="41" max="41" width="10.625" style="135" customWidth="1"/>
    <col min="42" max="42" width="5.625" style="134" customWidth="1"/>
    <col min="43" max="43" width="13.625" style="134" customWidth="1"/>
    <col min="44" max="44" width="5.625" style="134" customWidth="1"/>
    <col min="45" max="45" width="13.625" style="134" customWidth="1"/>
    <col min="46" max="46" width="5.625" style="134" customWidth="1"/>
    <col min="47" max="47" width="13.625" style="134" customWidth="1"/>
    <col min="48" max="48" width="20.625" style="134" customWidth="1"/>
    <col min="49" max="54" width="9" style="151"/>
    <col min="55" max="55" width="9" style="151" customWidth="1"/>
    <col min="56" max="16384" width="9" style="151"/>
  </cols>
  <sheetData>
    <row r="1" spans="1:48" s="655" customFormat="1" ht="18.75">
      <c r="A1" s="649" t="s">
        <v>926</v>
      </c>
      <c r="B1" s="649"/>
      <c r="C1" s="654"/>
      <c r="D1" s="650"/>
      <c r="E1" s="651"/>
      <c r="F1" s="650"/>
      <c r="G1" s="650"/>
      <c r="H1" s="650"/>
      <c r="I1" s="650"/>
      <c r="J1" s="652"/>
      <c r="K1" s="652"/>
      <c r="L1" s="652"/>
      <c r="M1" s="670"/>
      <c r="N1" s="654"/>
      <c r="O1" s="654"/>
      <c r="P1" s="650"/>
      <c r="Q1" s="651"/>
      <c r="R1" s="650"/>
      <c r="S1" s="650"/>
      <c r="T1" s="650"/>
      <c r="U1" s="650"/>
      <c r="V1" s="652"/>
      <c r="W1" s="652"/>
      <c r="X1" s="652"/>
      <c r="Y1" s="670"/>
      <c r="Z1" s="654"/>
      <c r="AA1" s="654"/>
      <c r="AB1" s="650"/>
      <c r="AC1" s="651"/>
      <c r="AD1" s="650"/>
      <c r="AE1" s="650"/>
      <c r="AF1" s="650"/>
      <c r="AG1" s="650"/>
      <c r="AH1" s="652"/>
      <c r="AI1" s="652"/>
      <c r="AJ1" s="652"/>
      <c r="AK1" s="670"/>
      <c r="AL1" s="654"/>
      <c r="AM1" s="654"/>
      <c r="AN1" s="650"/>
      <c r="AO1" s="651"/>
      <c r="AP1" s="650"/>
      <c r="AQ1" s="650"/>
      <c r="AR1" s="650"/>
      <c r="AS1" s="650"/>
      <c r="AT1" s="652"/>
      <c r="AU1" s="652"/>
      <c r="AV1" s="652"/>
    </row>
    <row r="2" spans="1:48" s="663" customFormat="1" ht="18.75">
      <c r="A2" s="656" t="s">
        <v>602</v>
      </c>
      <c r="B2" s="656"/>
      <c r="C2" s="657"/>
      <c r="D2" s="657"/>
      <c r="E2" s="658"/>
      <c r="F2" s="659"/>
      <c r="G2" s="659"/>
      <c r="H2" s="660"/>
      <c r="I2" s="661"/>
      <c r="J2" s="661"/>
      <c r="K2" s="662"/>
      <c r="L2" s="661"/>
      <c r="M2" s="670"/>
      <c r="N2" s="657"/>
      <c r="O2" s="657"/>
      <c r="P2" s="657"/>
      <c r="Q2" s="658"/>
      <c r="R2" s="659"/>
      <c r="S2" s="659"/>
      <c r="T2" s="660"/>
      <c r="U2" s="661"/>
      <c r="V2" s="661"/>
      <c r="W2" s="662"/>
      <c r="X2" s="661"/>
      <c r="Y2" s="670"/>
      <c r="Z2" s="657"/>
      <c r="AA2" s="657"/>
      <c r="AB2" s="657"/>
      <c r="AC2" s="658"/>
      <c r="AD2" s="659"/>
      <c r="AE2" s="659"/>
      <c r="AF2" s="660"/>
      <c r="AG2" s="661"/>
      <c r="AH2" s="661"/>
      <c r="AI2" s="662"/>
      <c r="AJ2" s="661"/>
      <c r="AK2" s="670"/>
      <c r="AL2" s="657"/>
      <c r="AM2" s="657"/>
      <c r="AN2" s="657"/>
      <c r="AO2" s="658"/>
      <c r="AP2" s="659"/>
      <c r="AQ2" s="659"/>
      <c r="AR2" s="660"/>
      <c r="AS2" s="661"/>
      <c r="AT2" s="661"/>
      <c r="AU2" s="662"/>
      <c r="AV2" s="661"/>
    </row>
    <row r="3" spans="1:48" s="669" customFormat="1" ht="18.75">
      <c r="A3" s="656" t="s">
        <v>929</v>
      </c>
      <c r="B3" s="656"/>
      <c r="C3" s="664"/>
      <c r="D3" s="664"/>
      <c r="E3" s="664"/>
      <c r="F3" s="665"/>
      <c r="G3" s="665"/>
      <c r="H3" s="666"/>
      <c r="I3" s="667"/>
      <c r="J3" s="667"/>
      <c r="K3" s="668"/>
      <c r="L3" s="667"/>
      <c r="M3" s="670"/>
      <c r="N3" s="664"/>
      <c r="O3" s="664"/>
      <c r="P3" s="664"/>
      <c r="Q3" s="664"/>
      <c r="R3" s="665"/>
      <c r="S3" s="665"/>
      <c r="T3" s="666"/>
      <c r="U3" s="667"/>
      <c r="V3" s="667"/>
      <c r="W3" s="668"/>
      <c r="X3" s="667"/>
      <c r="Y3" s="670"/>
      <c r="Z3" s="664"/>
      <c r="AA3" s="664"/>
      <c r="AB3" s="664"/>
      <c r="AC3" s="664"/>
      <c r="AD3" s="665"/>
      <c r="AE3" s="665"/>
      <c r="AF3" s="666"/>
      <c r="AG3" s="667"/>
      <c r="AH3" s="667"/>
      <c r="AI3" s="668"/>
      <c r="AJ3" s="667"/>
      <c r="AK3" s="670"/>
      <c r="AL3" s="664"/>
      <c r="AM3" s="664"/>
      <c r="AN3" s="664"/>
      <c r="AO3" s="664"/>
      <c r="AP3" s="665"/>
      <c r="AQ3" s="665"/>
      <c r="AR3" s="666"/>
      <c r="AS3" s="667"/>
      <c r="AT3" s="667"/>
      <c r="AU3" s="668"/>
      <c r="AV3" s="667"/>
    </row>
    <row r="4" spans="1:48" s="669" customFormat="1" ht="18.75">
      <c r="A4" s="656" t="s">
        <v>928</v>
      </c>
      <c r="B4" s="656"/>
      <c r="C4" s="664"/>
      <c r="D4" s="664"/>
      <c r="E4" s="664"/>
      <c r="F4" s="665"/>
      <c r="G4" s="665"/>
      <c r="H4" s="666"/>
      <c r="I4" s="667"/>
      <c r="J4" s="667"/>
      <c r="K4" s="668"/>
      <c r="L4" s="667"/>
      <c r="M4" s="653"/>
      <c r="N4" s="664"/>
      <c r="O4" s="664"/>
      <c r="P4" s="664"/>
      <c r="Q4" s="664"/>
      <c r="R4" s="665"/>
      <c r="S4" s="665"/>
      <c r="T4" s="666"/>
      <c r="U4" s="667"/>
      <c r="V4" s="667"/>
      <c r="W4" s="668"/>
      <c r="X4" s="667"/>
      <c r="Y4" s="653"/>
      <c r="Z4" s="664"/>
      <c r="AA4" s="664"/>
      <c r="AB4" s="664"/>
      <c r="AC4" s="664"/>
      <c r="AD4" s="665"/>
      <c r="AE4" s="665"/>
      <c r="AF4" s="666"/>
      <c r="AG4" s="667"/>
      <c r="AH4" s="667"/>
      <c r="AI4" s="668"/>
      <c r="AJ4" s="667"/>
      <c r="AK4" s="653"/>
      <c r="AL4" s="664"/>
      <c r="AM4" s="664"/>
      <c r="AN4" s="664"/>
      <c r="AO4" s="664"/>
      <c r="AP4" s="665"/>
      <c r="AQ4" s="665"/>
      <c r="AR4" s="666"/>
      <c r="AS4" s="667"/>
      <c r="AT4" s="667"/>
      <c r="AU4" s="668"/>
      <c r="AV4" s="667"/>
    </row>
    <row r="5" spans="1:48" s="260" customFormat="1" ht="14.25">
      <c r="B5" s="261"/>
      <c r="C5" s="262"/>
      <c r="D5" s="262"/>
      <c r="E5" s="262"/>
      <c r="F5" s="263"/>
      <c r="G5" s="263"/>
      <c r="H5" s="264"/>
      <c r="I5" s="265"/>
      <c r="J5" s="265"/>
      <c r="K5" s="266"/>
      <c r="L5" s="265"/>
      <c r="M5" s="1"/>
      <c r="N5" s="262"/>
      <c r="O5" s="262"/>
      <c r="P5" s="262"/>
      <c r="Q5" s="262"/>
      <c r="R5" s="263"/>
      <c r="S5" s="263"/>
      <c r="T5" s="264"/>
      <c r="U5" s="265"/>
      <c r="V5" s="265"/>
      <c r="W5" s="266"/>
      <c r="X5" s="265"/>
      <c r="Y5" s="1"/>
      <c r="Z5" s="262"/>
      <c r="AA5" s="262"/>
      <c r="AB5" s="262"/>
      <c r="AC5" s="262"/>
      <c r="AD5" s="263"/>
      <c r="AE5" s="263"/>
      <c r="AF5" s="264"/>
      <c r="AG5" s="265"/>
      <c r="AH5" s="265"/>
      <c r="AI5" s="266"/>
      <c r="AJ5" s="265"/>
      <c r="AK5" s="1"/>
      <c r="AL5" s="262"/>
      <c r="AM5" s="262"/>
      <c r="AN5" s="262"/>
      <c r="AO5" s="262"/>
      <c r="AP5" s="263"/>
      <c r="AQ5" s="263"/>
      <c r="AR5" s="264"/>
      <c r="AS5" s="265"/>
      <c r="AT5" s="265"/>
      <c r="AU5" s="266"/>
      <c r="AV5" s="265"/>
    </row>
    <row r="6" spans="1:48">
      <c r="B6" s="1454" t="s">
        <v>576</v>
      </c>
      <c r="C6" s="1454"/>
      <c r="D6" s="1454"/>
      <c r="E6" s="1454"/>
      <c r="F6" s="1454"/>
      <c r="G6" s="1454"/>
      <c r="H6" s="1454"/>
      <c r="I6" s="1454"/>
      <c r="J6" s="1454"/>
      <c r="K6" s="1454"/>
      <c r="L6" s="1454"/>
      <c r="N6" s="1455"/>
      <c r="O6" s="1455"/>
      <c r="P6" s="1455"/>
      <c r="Q6" s="1455"/>
      <c r="R6" s="1455"/>
      <c r="S6" s="1455"/>
      <c r="T6" s="1455"/>
      <c r="U6" s="1455"/>
      <c r="V6" s="1455"/>
      <c r="W6" s="1455"/>
      <c r="X6" s="1455"/>
      <c r="Z6" s="1455"/>
      <c r="AA6" s="1455"/>
      <c r="AB6" s="1455"/>
      <c r="AC6" s="1455"/>
      <c r="AD6" s="1455"/>
      <c r="AE6" s="1455"/>
      <c r="AF6" s="1455"/>
      <c r="AG6" s="1455"/>
      <c r="AH6" s="1455"/>
      <c r="AI6" s="1455"/>
      <c r="AJ6" s="1455"/>
      <c r="AL6" s="1455"/>
      <c r="AM6" s="1455"/>
      <c r="AN6" s="1455"/>
      <c r="AO6" s="1455"/>
      <c r="AP6" s="1455"/>
      <c r="AQ6" s="1455"/>
      <c r="AR6" s="1455"/>
      <c r="AS6" s="1455"/>
      <c r="AT6" s="1455"/>
      <c r="AU6" s="1455"/>
      <c r="AV6" s="1455"/>
    </row>
    <row r="7" spans="1:48" ht="17.25">
      <c r="A7" s="233"/>
      <c r="M7" s="175"/>
      <c r="P7" s="88"/>
      <c r="Y7" s="175"/>
      <c r="AB7" s="88"/>
      <c r="AK7" s="175"/>
      <c r="AN7" s="88"/>
    </row>
    <row r="8" spans="1:48">
      <c r="B8" s="234" t="s">
        <v>575</v>
      </c>
      <c r="C8" s="1486" t="str">
        <f>入力シート!F13</f>
        <v>(例)　2年度事業（1年目）</v>
      </c>
      <c r="D8" s="1486"/>
      <c r="E8" s="1486"/>
      <c r="F8" s="226"/>
      <c r="G8" s="226"/>
      <c r="H8" s="227"/>
      <c r="I8" s="227"/>
      <c r="M8" s="175"/>
      <c r="P8" s="88"/>
      <c r="Y8" s="175"/>
      <c r="AB8" s="88"/>
      <c r="AK8" s="175"/>
      <c r="AN8" s="88"/>
    </row>
    <row r="9" spans="1:48">
      <c r="B9" s="235" t="s">
        <v>445</v>
      </c>
      <c r="C9" s="1488" t="s">
        <v>470</v>
      </c>
      <c r="D9" s="1488"/>
      <c r="E9" s="1488"/>
      <c r="F9" s="228"/>
      <c r="G9" s="228"/>
      <c r="H9" s="227"/>
      <c r="I9" s="229"/>
      <c r="J9" s="147"/>
      <c r="K9" s="147"/>
      <c r="L9" s="147"/>
      <c r="M9" s="175"/>
      <c r="N9" s="147"/>
      <c r="O9" s="147"/>
      <c r="P9" s="147"/>
      <c r="Q9" s="148"/>
      <c r="R9" s="147"/>
      <c r="S9" s="147"/>
      <c r="T9" s="147"/>
      <c r="U9" s="147"/>
      <c r="V9" s="147"/>
      <c r="W9" s="147"/>
      <c r="X9" s="147"/>
      <c r="Y9" s="175"/>
      <c r="Z9" s="147"/>
      <c r="AA9" s="147"/>
      <c r="AB9" s="147"/>
      <c r="AC9" s="148"/>
      <c r="AD9" s="147"/>
      <c r="AE9" s="147"/>
      <c r="AF9" s="147"/>
      <c r="AG9" s="147"/>
      <c r="AH9" s="147"/>
      <c r="AI9" s="147"/>
      <c r="AJ9" s="147"/>
      <c r="AK9" s="175"/>
      <c r="AL9" s="147"/>
      <c r="AM9" s="147"/>
      <c r="AN9" s="147"/>
      <c r="AO9" s="148"/>
      <c r="AP9" s="147"/>
      <c r="AQ9" s="147"/>
      <c r="AR9" s="147"/>
      <c r="AS9" s="147"/>
      <c r="AT9" s="147"/>
      <c r="AU9" s="147"/>
      <c r="AV9" s="147"/>
    </row>
    <row r="10" spans="1:48">
      <c r="B10" s="235" t="s">
        <v>446</v>
      </c>
      <c r="C10" s="1487" t="s">
        <v>471</v>
      </c>
      <c r="D10" s="1487"/>
      <c r="E10" s="1487"/>
      <c r="F10" s="228"/>
      <c r="G10" s="228"/>
      <c r="H10" s="227"/>
      <c r="I10" s="229"/>
      <c r="J10" s="147"/>
      <c r="K10" s="147"/>
      <c r="L10" s="147"/>
      <c r="M10" s="175"/>
      <c r="N10" s="147"/>
      <c r="O10" s="147"/>
      <c r="P10" s="147"/>
      <c r="Q10" s="148"/>
      <c r="R10" s="147"/>
      <c r="S10" s="147"/>
      <c r="T10" s="147"/>
      <c r="U10" s="147"/>
      <c r="V10" s="147"/>
      <c r="W10" s="147"/>
      <c r="X10" s="147"/>
      <c r="Y10" s="175"/>
      <c r="Z10" s="147"/>
      <c r="AA10" s="147"/>
      <c r="AB10" s="147"/>
      <c r="AC10" s="148"/>
      <c r="AD10" s="147"/>
      <c r="AE10" s="147"/>
      <c r="AF10" s="147"/>
      <c r="AG10" s="147"/>
      <c r="AH10" s="147"/>
      <c r="AI10" s="147"/>
      <c r="AJ10" s="147"/>
      <c r="AK10" s="175"/>
      <c r="AL10" s="147"/>
      <c r="AM10" s="147"/>
      <c r="AN10" s="147"/>
      <c r="AO10" s="148"/>
      <c r="AP10" s="147"/>
      <c r="AQ10" s="147"/>
      <c r="AR10" s="147"/>
      <c r="AS10" s="147"/>
      <c r="AT10" s="147"/>
      <c r="AU10" s="147"/>
      <c r="AV10" s="147"/>
    </row>
    <row r="11" spans="1:48" ht="17.25">
      <c r="A11" s="233"/>
      <c r="M11" s="175"/>
      <c r="N11" s="147"/>
      <c r="P11" s="147"/>
      <c r="Q11" s="148"/>
      <c r="R11" s="147"/>
      <c r="S11" s="147"/>
      <c r="T11" s="147"/>
      <c r="U11" s="147"/>
      <c r="V11" s="147"/>
      <c r="W11" s="147"/>
      <c r="X11" s="147"/>
      <c r="Y11" s="175"/>
      <c r="Z11" s="147"/>
      <c r="AB11" s="147"/>
      <c r="AC11" s="148"/>
      <c r="AD11" s="147"/>
      <c r="AE11" s="147"/>
      <c r="AF11" s="147"/>
      <c r="AG11" s="147"/>
      <c r="AH11" s="147"/>
      <c r="AI11" s="147"/>
      <c r="AJ11" s="147"/>
      <c r="AK11" s="175"/>
      <c r="AL11" s="147"/>
      <c r="AN11" s="147"/>
      <c r="AO11" s="148"/>
      <c r="AP11" s="147"/>
      <c r="AQ11" s="147"/>
      <c r="AR11" s="147"/>
      <c r="AS11" s="147"/>
      <c r="AT11" s="147"/>
      <c r="AU11" s="147"/>
      <c r="AV11" s="147"/>
    </row>
    <row r="12" spans="1:48" ht="24.75" thickBot="1">
      <c r="B12" s="1489" t="s">
        <v>475</v>
      </c>
      <c r="C12" s="1490"/>
      <c r="D12" s="1490"/>
      <c r="E12" s="1490"/>
      <c r="F12" s="1490"/>
      <c r="G12" s="1490"/>
      <c r="H12" s="1490"/>
      <c r="I12" s="1490"/>
      <c r="J12" s="1490"/>
      <c r="K12" s="1490"/>
      <c r="L12" s="1491"/>
      <c r="N12" s="1489" t="s">
        <v>472</v>
      </c>
      <c r="O12" s="1490"/>
      <c r="P12" s="1490"/>
      <c r="Q12" s="1490"/>
      <c r="R12" s="1490"/>
      <c r="S12" s="1490"/>
      <c r="T12" s="1490"/>
      <c r="U12" s="1490"/>
      <c r="V12" s="1490"/>
      <c r="W12" s="1490"/>
      <c r="X12" s="1491"/>
      <c r="Z12" s="1489" t="s">
        <v>473</v>
      </c>
      <c r="AA12" s="1490"/>
      <c r="AB12" s="1490"/>
      <c r="AC12" s="1490"/>
      <c r="AD12" s="1490"/>
      <c r="AE12" s="1490"/>
      <c r="AF12" s="1490"/>
      <c r="AG12" s="1490"/>
      <c r="AH12" s="1490"/>
      <c r="AI12" s="1490"/>
      <c r="AJ12" s="1491"/>
      <c r="AL12" s="1489" t="s">
        <v>474</v>
      </c>
      <c r="AM12" s="1490"/>
      <c r="AN12" s="1490"/>
      <c r="AO12" s="1490"/>
      <c r="AP12" s="1490"/>
      <c r="AQ12" s="1490"/>
      <c r="AR12" s="1490"/>
      <c r="AS12" s="1490"/>
      <c r="AT12" s="1490"/>
      <c r="AU12" s="1490"/>
      <c r="AV12" s="1491"/>
    </row>
    <row r="13" spans="1:48" s="150" customFormat="1" ht="17.25">
      <c r="A13" s="232"/>
      <c r="B13" s="1470" t="s">
        <v>447</v>
      </c>
      <c r="C13" s="1459" t="s">
        <v>561</v>
      </c>
      <c r="D13" s="1473" t="s">
        <v>448</v>
      </c>
      <c r="E13" s="1456" t="s">
        <v>823</v>
      </c>
      <c r="F13" s="1457"/>
      <c r="G13" s="1457"/>
      <c r="H13" s="1457"/>
      <c r="I13" s="1457"/>
      <c r="J13" s="1457"/>
      <c r="K13" s="1458"/>
      <c r="L13" s="1476" t="s">
        <v>450</v>
      </c>
      <c r="M13" s="149"/>
      <c r="N13" s="1470" t="s">
        <v>447</v>
      </c>
      <c r="O13" s="1459" t="s">
        <v>561</v>
      </c>
      <c r="P13" s="1473" t="s">
        <v>448</v>
      </c>
      <c r="Q13" s="1456" t="s">
        <v>449</v>
      </c>
      <c r="R13" s="1457"/>
      <c r="S13" s="1457"/>
      <c r="T13" s="1457"/>
      <c r="U13" s="1457"/>
      <c r="V13" s="1457"/>
      <c r="W13" s="1458"/>
      <c r="X13" s="1476" t="s">
        <v>450</v>
      </c>
      <c r="Y13" s="149"/>
      <c r="Z13" s="1470" t="s">
        <v>447</v>
      </c>
      <c r="AA13" s="1459" t="s">
        <v>561</v>
      </c>
      <c r="AB13" s="1473" t="s">
        <v>448</v>
      </c>
      <c r="AC13" s="1456" t="s">
        <v>449</v>
      </c>
      <c r="AD13" s="1457"/>
      <c r="AE13" s="1457"/>
      <c r="AF13" s="1457"/>
      <c r="AG13" s="1457"/>
      <c r="AH13" s="1457"/>
      <c r="AI13" s="1458"/>
      <c r="AJ13" s="1476" t="s">
        <v>450</v>
      </c>
      <c r="AK13" s="149"/>
      <c r="AL13" s="1470" t="s">
        <v>447</v>
      </c>
      <c r="AM13" s="1459" t="s">
        <v>561</v>
      </c>
      <c r="AN13" s="1473" t="s">
        <v>448</v>
      </c>
      <c r="AO13" s="1456" t="s">
        <v>449</v>
      </c>
      <c r="AP13" s="1457"/>
      <c r="AQ13" s="1457"/>
      <c r="AR13" s="1457"/>
      <c r="AS13" s="1457"/>
      <c r="AT13" s="1457"/>
      <c r="AU13" s="1458"/>
      <c r="AV13" s="1476" t="s">
        <v>450</v>
      </c>
    </row>
    <row r="14" spans="1:48" s="150" customFormat="1" ht="17.25">
      <c r="A14" s="232"/>
      <c r="B14" s="1471"/>
      <c r="C14" s="1460"/>
      <c r="D14" s="1474"/>
      <c r="E14" s="1466" t="s">
        <v>451</v>
      </c>
      <c r="F14" s="1468" t="s">
        <v>452</v>
      </c>
      <c r="G14" s="1469"/>
      <c r="H14" s="1462" t="s">
        <v>453</v>
      </c>
      <c r="I14" s="1463"/>
      <c r="J14" s="1464" t="s">
        <v>454</v>
      </c>
      <c r="K14" s="1465"/>
      <c r="L14" s="1477"/>
      <c r="M14" s="149"/>
      <c r="N14" s="1471"/>
      <c r="O14" s="1460"/>
      <c r="P14" s="1474"/>
      <c r="Q14" s="1466" t="s">
        <v>451</v>
      </c>
      <c r="R14" s="1468" t="s">
        <v>452</v>
      </c>
      <c r="S14" s="1469"/>
      <c r="T14" s="1462" t="s">
        <v>453</v>
      </c>
      <c r="U14" s="1463"/>
      <c r="V14" s="1464" t="s">
        <v>454</v>
      </c>
      <c r="W14" s="1465"/>
      <c r="X14" s="1477"/>
      <c r="Y14" s="149"/>
      <c r="Z14" s="1471"/>
      <c r="AA14" s="1460"/>
      <c r="AB14" s="1474"/>
      <c r="AC14" s="1466" t="s">
        <v>451</v>
      </c>
      <c r="AD14" s="1468" t="s">
        <v>452</v>
      </c>
      <c r="AE14" s="1469"/>
      <c r="AF14" s="1462" t="s">
        <v>453</v>
      </c>
      <c r="AG14" s="1463"/>
      <c r="AH14" s="1464" t="s">
        <v>454</v>
      </c>
      <c r="AI14" s="1465"/>
      <c r="AJ14" s="1477"/>
      <c r="AK14" s="149"/>
      <c r="AL14" s="1471"/>
      <c r="AM14" s="1460"/>
      <c r="AN14" s="1474"/>
      <c r="AO14" s="1466" t="s">
        <v>451</v>
      </c>
      <c r="AP14" s="1468" t="s">
        <v>452</v>
      </c>
      <c r="AQ14" s="1469"/>
      <c r="AR14" s="1462" t="s">
        <v>453</v>
      </c>
      <c r="AS14" s="1463"/>
      <c r="AT14" s="1464" t="s">
        <v>454</v>
      </c>
      <c r="AU14" s="1465"/>
      <c r="AV14" s="1477"/>
    </row>
    <row r="15" spans="1:48" s="150" customFormat="1" ht="18" thickBot="1">
      <c r="A15" s="232"/>
      <c r="B15" s="1472"/>
      <c r="C15" s="1461"/>
      <c r="D15" s="1475"/>
      <c r="E15" s="1467"/>
      <c r="F15" s="146" t="s">
        <v>455</v>
      </c>
      <c r="G15" s="146" t="s">
        <v>456</v>
      </c>
      <c r="H15" s="145" t="s">
        <v>455</v>
      </c>
      <c r="I15" s="145" t="s">
        <v>456</v>
      </c>
      <c r="J15" s="83" t="s">
        <v>455</v>
      </c>
      <c r="K15" s="83" t="s">
        <v>456</v>
      </c>
      <c r="L15" s="1478"/>
      <c r="M15" s="149"/>
      <c r="N15" s="1472"/>
      <c r="O15" s="1461"/>
      <c r="P15" s="1475"/>
      <c r="Q15" s="1467"/>
      <c r="R15" s="146" t="s">
        <v>455</v>
      </c>
      <c r="S15" s="146" t="s">
        <v>456</v>
      </c>
      <c r="T15" s="145" t="s">
        <v>455</v>
      </c>
      <c r="U15" s="145" t="s">
        <v>456</v>
      </c>
      <c r="V15" s="83" t="s">
        <v>455</v>
      </c>
      <c r="W15" s="83" t="s">
        <v>456</v>
      </c>
      <c r="X15" s="1478"/>
      <c r="Y15" s="149"/>
      <c r="Z15" s="1472"/>
      <c r="AA15" s="1461"/>
      <c r="AB15" s="1475"/>
      <c r="AC15" s="1467"/>
      <c r="AD15" s="146" t="s">
        <v>455</v>
      </c>
      <c r="AE15" s="146" t="s">
        <v>456</v>
      </c>
      <c r="AF15" s="145" t="s">
        <v>455</v>
      </c>
      <c r="AG15" s="145" t="s">
        <v>456</v>
      </c>
      <c r="AH15" s="83" t="s">
        <v>455</v>
      </c>
      <c r="AI15" s="83" t="s">
        <v>456</v>
      </c>
      <c r="AJ15" s="1478"/>
      <c r="AK15" s="149"/>
      <c r="AL15" s="1472"/>
      <c r="AM15" s="1461"/>
      <c r="AN15" s="1475"/>
      <c r="AO15" s="1467"/>
      <c r="AP15" s="146" t="s">
        <v>455</v>
      </c>
      <c r="AQ15" s="146" t="s">
        <v>456</v>
      </c>
      <c r="AR15" s="145" t="s">
        <v>455</v>
      </c>
      <c r="AS15" s="145" t="s">
        <v>456</v>
      </c>
      <c r="AT15" s="83" t="s">
        <v>455</v>
      </c>
      <c r="AU15" s="83" t="s">
        <v>456</v>
      </c>
      <c r="AV15" s="1478"/>
    </row>
    <row r="16" spans="1:48" s="150" customFormat="1">
      <c r="A16" s="230"/>
      <c r="B16" s="279"/>
      <c r="C16" s="280"/>
      <c r="D16" s="281"/>
      <c r="E16" s="282"/>
      <c r="F16" s="283"/>
      <c r="G16" s="143">
        <f t="shared" ref="G16:G25" si="0">INT(E16*F16)</f>
        <v>0</v>
      </c>
      <c r="H16" s="292"/>
      <c r="I16" s="142">
        <f t="shared" ref="I16:I25" si="1">INT(E16*H16)</f>
        <v>0</v>
      </c>
      <c r="J16" s="84">
        <f t="shared" ref="J16:K25" si="2">F16-H16</f>
        <v>0</v>
      </c>
      <c r="K16" s="84">
        <f t="shared" si="2"/>
        <v>0</v>
      </c>
      <c r="L16" s="294"/>
      <c r="M16" s="149"/>
      <c r="N16" s="279"/>
      <c r="O16" s="280"/>
      <c r="P16" s="281"/>
      <c r="Q16" s="282"/>
      <c r="R16" s="283"/>
      <c r="S16" s="143">
        <f t="shared" ref="S16:S25" si="3">INT(Q16*R16)</f>
        <v>0</v>
      </c>
      <c r="T16" s="292"/>
      <c r="U16" s="142">
        <f t="shared" ref="U16:U25" si="4">INT(Q16*T16)</f>
        <v>0</v>
      </c>
      <c r="V16" s="84">
        <f t="shared" ref="V16:V25" si="5">R16-T16</f>
        <v>0</v>
      </c>
      <c r="W16" s="84">
        <f t="shared" ref="W16:W25" si="6">S16-U16</f>
        <v>0</v>
      </c>
      <c r="X16" s="294"/>
      <c r="Y16" s="149"/>
      <c r="Z16" s="279"/>
      <c r="AA16" s="280"/>
      <c r="AB16" s="281"/>
      <c r="AC16" s="282"/>
      <c r="AD16" s="283"/>
      <c r="AE16" s="143">
        <f t="shared" ref="AE16:AE25" si="7">INT(AC16*AD16)</f>
        <v>0</v>
      </c>
      <c r="AF16" s="292"/>
      <c r="AG16" s="142">
        <f t="shared" ref="AG16:AG25" si="8">INT(AC16*AF16)</f>
        <v>0</v>
      </c>
      <c r="AH16" s="84">
        <f t="shared" ref="AH16:AH25" si="9">AD16-AF16</f>
        <v>0</v>
      </c>
      <c r="AI16" s="84">
        <f t="shared" ref="AI16:AI25" si="10">AE16-AG16</f>
        <v>0</v>
      </c>
      <c r="AJ16" s="294"/>
      <c r="AK16" s="149"/>
      <c r="AL16" s="279"/>
      <c r="AM16" s="280"/>
      <c r="AN16" s="281"/>
      <c r="AO16" s="282"/>
      <c r="AP16" s="283"/>
      <c r="AQ16" s="143">
        <f t="shared" ref="AQ16:AQ25" si="11">INT(AO16*AP16)</f>
        <v>0</v>
      </c>
      <c r="AR16" s="292"/>
      <c r="AS16" s="142">
        <f t="shared" ref="AS16:AS25" si="12">INT(AO16*AR16)</f>
        <v>0</v>
      </c>
      <c r="AT16" s="84">
        <f t="shared" ref="AT16:AT25" si="13">AP16-AR16</f>
        <v>0</v>
      </c>
      <c r="AU16" s="84">
        <f t="shared" ref="AU16:AU25" si="14">AQ16-AS16</f>
        <v>0</v>
      </c>
      <c r="AV16" s="294"/>
    </row>
    <row r="17" spans="1:48" s="150" customFormat="1">
      <c r="A17" s="230"/>
      <c r="B17" s="284"/>
      <c r="C17" s="285"/>
      <c r="D17" s="281"/>
      <c r="E17" s="282"/>
      <c r="F17" s="283"/>
      <c r="G17" s="143">
        <f t="shared" si="0"/>
        <v>0</v>
      </c>
      <c r="H17" s="292"/>
      <c r="I17" s="142">
        <f t="shared" si="1"/>
        <v>0</v>
      </c>
      <c r="J17" s="84">
        <f t="shared" si="2"/>
        <v>0</v>
      </c>
      <c r="K17" s="84">
        <f t="shared" si="2"/>
        <v>0</v>
      </c>
      <c r="L17" s="294"/>
      <c r="M17" s="149"/>
      <c r="N17" s="284"/>
      <c r="O17" s="285"/>
      <c r="P17" s="281"/>
      <c r="Q17" s="282"/>
      <c r="R17" s="283"/>
      <c r="S17" s="143">
        <f t="shared" si="3"/>
        <v>0</v>
      </c>
      <c r="T17" s="292"/>
      <c r="U17" s="142">
        <f t="shared" si="4"/>
        <v>0</v>
      </c>
      <c r="V17" s="84">
        <f t="shared" si="5"/>
        <v>0</v>
      </c>
      <c r="W17" s="84">
        <f t="shared" si="6"/>
        <v>0</v>
      </c>
      <c r="X17" s="294"/>
      <c r="Y17" s="149"/>
      <c r="Z17" s="284"/>
      <c r="AA17" s="285"/>
      <c r="AB17" s="281"/>
      <c r="AC17" s="282"/>
      <c r="AD17" s="283"/>
      <c r="AE17" s="143">
        <f t="shared" si="7"/>
        <v>0</v>
      </c>
      <c r="AF17" s="292"/>
      <c r="AG17" s="142">
        <f t="shared" si="8"/>
        <v>0</v>
      </c>
      <c r="AH17" s="84">
        <f t="shared" si="9"/>
        <v>0</v>
      </c>
      <c r="AI17" s="84">
        <f t="shared" si="10"/>
        <v>0</v>
      </c>
      <c r="AJ17" s="294"/>
      <c r="AK17" s="149"/>
      <c r="AL17" s="284"/>
      <c r="AM17" s="285"/>
      <c r="AN17" s="281"/>
      <c r="AO17" s="282"/>
      <c r="AP17" s="283"/>
      <c r="AQ17" s="143">
        <f t="shared" si="11"/>
        <v>0</v>
      </c>
      <c r="AR17" s="292"/>
      <c r="AS17" s="142">
        <f t="shared" si="12"/>
        <v>0</v>
      </c>
      <c r="AT17" s="84">
        <f t="shared" si="13"/>
        <v>0</v>
      </c>
      <c r="AU17" s="84">
        <f t="shared" si="14"/>
        <v>0</v>
      </c>
      <c r="AV17" s="294"/>
    </row>
    <row r="18" spans="1:48" s="150" customFormat="1">
      <c r="A18" s="230"/>
      <c r="B18" s="284"/>
      <c r="C18" s="285"/>
      <c r="D18" s="281"/>
      <c r="E18" s="282"/>
      <c r="F18" s="283"/>
      <c r="G18" s="143">
        <f t="shared" si="0"/>
        <v>0</v>
      </c>
      <c r="H18" s="292"/>
      <c r="I18" s="142">
        <f t="shared" si="1"/>
        <v>0</v>
      </c>
      <c r="J18" s="84">
        <f t="shared" si="2"/>
        <v>0</v>
      </c>
      <c r="K18" s="84">
        <f t="shared" si="2"/>
        <v>0</v>
      </c>
      <c r="L18" s="294"/>
      <c r="M18" s="149"/>
      <c r="N18" s="284"/>
      <c r="O18" s="285"/>
      <c r="P18" s="281"/>
      <c r="Q18" s="282"/>
      <c r="R18" s="283"/>
      <c r="S18" s="143">
        <f t="shared" si="3"/>
        <v>0</v>
      </c>
      <c r="T18" s="292"/>
      <c r="U18" s="142">
        <f t="shared" si="4"/>
        <v>0</v>
      </c>
      <c r="V18" s="84">
        <f t="shared" si="5"/>
        <v>0</v>
      </c>
      <c r="W18" s="84">
        <f t="shared" si="6"/>
        <v>0</v>
      </c>
      <c r="X18" s="294"/>
      <c r="Y18" s="149"/>
      <c r="Z18" s="284"/>
      <c r="AA18" s="285"/>
      <c r="AB18" s="281"/>
      <c r="AC18" s="282"/>
      <c r="AD18" s="283"/>
      <c r="AE18" s="143">
        <f t="shared" si="7"/>
        <v>0</v>
      </c>
      <c r="AF18" s="292"/>
      <c r="AG18" s="142">
        <f t="shared" si="8"/>
        <v>0</v>
      </c>
      <c r="AH18" s="84">
        <f t="shared" si="9"/>
        <v>0</v>
      </c>
      <c r="AI18" s="84">
        <f t="shared" si="10"/>
        <v>0</v>
      </c>
      <c r="AJ18" s="294"/>
      <c r="AK18" s="149"/>
      <c r="AL18" s="284"/>
      <c r="AM18" s="285"/>
      <c r="AN18" s="281"/>
      <c r="AO18" s="282"/>
      <c r="AP18" s="283"/>
      <c r="AQ18" s="143">
        <f t="shared" si="11"/>
        <v>0</v>
      </c>
      <c r="AR18" s="292"/>
      <c r="AS18" s="142">
        <f t="shared" si="12"/>
        <v>0</v>
      </c>
      <c r="AT18" s="84">
        <f t="shared" si="13"/>
        <v>0</v>
      </c>
      <c r="AU18" s="84">
        <f t="shared" si="14"/>
        <v>0</v>
      </c>
      <c r="AV18" s="294"/>
    </row>
    <row r="19" spans="1:48" s="150" customFormat="1">
      <c r="A19" s="230"/>
      <c r="B19" s="284"/>
      <c r="C19" s="285"/>
      <c r="D19" s="281"/>
      <c r="E19" s="282"/>
      <c r="F19" s="283"/>
      <c r="G19" s="143">
        <f t="shared" si="0"/>
        <v>0</v>
      </c>
      <c r="H19" s="292"/>
      <c r="I19" s="142">
        <f t="shared" si="1"/>
        <v>0</v>
      </c>
      <c r="J19" s="84">
        <f t="shared" si="2"/>
        <v>0</v>
      </c>
      <c r="K19" s="84">
        <f t="shared" si="2"/>
        <v>0</v>
      </c>
      <c r="L19" s="294"/>
      <c r="M19" s="149"/>
      <c r="N19" s="284"/>
      <c r="O19" s="285"/>
      <c r="P19" s="281"/>
      <c r="Q19" s="282"/>
      <c r="R19" s="283"/>
      <c r="S19" s="143">
        <f t="shared" si="3"/>
        <v>0</v>
      </c>
      <c r="T19" s="292"/>
      <c r="U19" s="142">
        <f t="shared" si="4"/>
        <v>0</v>
      </c>
      <c r="V19" s="84">
        <f t="shared" si="5"/>
        <v>0</v>
      </c>
      <c r="W19" s="84">
        <f t="shared" si="6"/>
        <v>0</v>
      </c>
      <c r="X19" s="294"/>
      <c r="Y19" s="149"/>
      <c r="Z19" s="284"/>
      <c r="AA19" s="285"/>
      <c r="AB19" s="281"/>
      <c r="AC19" s="282"/>
      <c r="AD19" s="283"/>
      <c r="AE19" s="143">
        <f t="shared" si="7"/>
        <v>0</v>
      </c>
      <c r="AF19" s="292"/>
      <c r="AG19" s="142">
        <f t="shared" si="8"/>
        <v>0</v>
      </c>
      <c r="AH19" s="84">
        <f t="shared" si="9"/>
        <v>0</v>
      </c>
      <c r="AI19" s="84">
        <f t="shared" si="10"/>
        <v>0</v>
      </c>
      <c r="AJ19" s="294"/>
      <c r="AK19" s="149"/>
      <c r="AL19" s="284"/>
      <c r="AM19" s="285"/>
      <c r="AN19" s="281"/>
      <c r="AO19" s="282"/>
      <c r="AP19" s="283"/>
      <c r="AQ19" s="143">
        <f t="shared" si="11"/>
        <v>0</v>
      </c>
      <c r="AR19" s="292"/>
      <c r="AS19" s="142">
        <f t="shared" si="12"/>
        <v>0</v>
      </c>
      <c r="AT19" s="84">
        <f t="shared" si="13"/>
        <v>0</v>
      </c>
      <c r="AU19" s="84">
        <f t="shared" si="14"/>
        <v>0</v>
      </c>
      <c r="AV19" s="294"/>
    </row>
    <row r="20" spans="1:48" s="150" customFormat="1">
      <c r="A20" s="230"/>
      <c r="B20" s="284"/>
      <c r="C20" s="285"/>
      <c r="D20" s="281"/>
      <c r="E20" s="282"/>
      <c r="F20" s="283"/>
      <c r="G20" s="143">
        <f t="shared" si="0"/>
        <v>0</v>
      </c>
      <c r="H20" s="292"/>
      <c r="I20" s="142">
        <f t="shared" si="1"/>
        <v>0</v>
      </c>
      <c r="J20" s="84">
        <f t="shared" si="2"/>
        <v>0</v>
      </c>
      <c r="K20" s="84">
        <f t="shared" si="2"/>
        <v>0</v>
      </c>
      <c r="L20" s="294"/>
      <c r="M20" s="149"/>
      <c r="N20" s="284"/>
      <c r="O20" s="285"/>
      <c r="P20" s="281"/>
      <c r="Q20" s="282"/>
      <c r="R20" s="283"/>
      <c r="S20" s="143">
        <f t="shared" si="3"/>
        <v>0</v>
      </c>
      <c r="T20" s="292"/>
      <c r="U20" s="142">
        <f t="shared" si="4"/>
        <v>0</v>
      </c>
      <c r="V20" s="84">
        <f t="shared" si="5"/>
        <v>0</v>
      </c>
      <c r="W20" s="84">
        <f t="shared" si="6"/>
        <v>0</v>
      </c>
      <c r="X20" s="294"/>
      <c r="Y20" s="149"/>
      <c r="Z20" s="284"/>
      <c r="AA20" s="285"/>
      <c r="AB20" s="281"/>
      <c r="AC20" s="282"/>
      <c r="AD20" s="283"/>
      <c r="AE20" s="143">
        <f t="shared" si="7"/>
        <v>0</v>
      </c>
      <c r="AF20" s="292"/>
      <c r="AG20" s="142">
        <f t="shared" si="8"/>
        <v>0</v>
      </c>
      <c r="AH20" s="84">
        <f t="shared" si="9"/>
        <v>0</v>
      </c>
      <c r="AI20" s="84">
        <f t="shared" si="10"/>
        <v>0</v>
      </c>
      <c r="AJ20" s="294"/>
      <c r="AK20" s="149"/>
      <c r="AL20" s="284"/>
      <c r="AM20" s="285"/>
      <c r="AN20" s="281"/>
      <c r="AO20" s="282"/>
      <c r="AP20" s="283"/>
      <c r="AQ20" s="143">
        <f t="shared" si="11"/>
        <v>0</v>
      </c>
      <c r="AR20" s="292"/>
      <c r="AS20" s="142">
        <f t="shared" si="12"/>
        <v>0</v>
      </c>
      <c r="AT20" s="84">
        <f t="shared" si="13"/>
        <v>0</v>
      </c>
      <c r="AU20" s="84">
        <f t="shared" si="14"/>
        <v>0</v>
      </c>
      <c r="AV20" s="294"/>
    </row>
    <row r="21" spans="1:48" s="150" customFormat="1">
      <c r="A21" s="230"/>
      <c r="B21" s="284"/>
      <c r="C21" s="285"/>
      <c r="D21" s="281"/>
      <c r="E21" s="282"/>
      <c r="F21" s="283"/>
      <c r="G21" s="143">
        <f t="shared" si="0"/>
        <v>0</v>
      </c>
      <c r="H21" s="292"/>
      <c r="I21" s="142">
        <f t="shared" si="1"/>
        <v>0</v>
      </c>
      <c r="J21" s="84">
        <f t="shared" si="2"/>
        <v>0</v>
      </c>
      <c r="K21" s="84">
        <f t="shared" si="2"/>
        <v>0</v>
      </c>
      <c r="L21" s="294"/>
      <c r="M21" s="149"/>
      <c r="N21" s="284"/>
      <c r="O21" s="285"/>
      <c r="P21" s="281"/>
      <c r="Q21" s="282"/>
      <c r="R21" s="283"/>
      <c r="S21" s="143">
        <f t="shared" si="3"/>
        <v>0</v>
      </c>
      <c r="T21" s="292"/>
      <c r="U21" s="142">
        <f t="shared" si="4"/>
        <v>0</v>
      </c>
      <c r="V21" s="84">
        <f t="shared" si="5"/>
        <v>0</v>
      </c>
      <c r="W21" s="84">
        <f t="shared" si="6"/>
        <v>0</v>
      </c>
      <c r="X21" s="294"/>
      <c r="Y21" s="149"/>
      <c r="Z21" s="284"/>
      <c r="AA21" s="285"/>
      <c r="AB21" s="281"/>
      <c r="AC21" s="282"/>
      <c r="AD21" s="283"/>
      <c r="AE21" s="143">
        <f t="shared" si="7"/>
        <v>0</v>
      </c>
      <c r="AF21" s="292"/>
      <c r="AG21" s="142">
        <f t="shared" si="8"/>
        <v>0</v>
      </c>
      <c r="AH21" s="84">
        <f t="shared" si="9"/>
        <v>0</v>
      </c>
      <c r="AI21" s="84">
        <f t="shared" si="10"/>
        <v>0</v>
      </c>
      <c r="AJ21" s="294"/>
      <c r="AK21" s="149"/>
      <c r="AL21" s="284"/>
      <c r="AM21" s="285"/>
      <c r="AN21" s="281"/>
      <c r="AO21" s="282"/>
      <c r="AP21" s="283"/>
      <c r="AQ21" s="143">
        <f t="shared" si="11"/>
        <v>0</v>
      </c>
      <c r="AR21" s="292"/>
      <c r="AS21" s="142">
        <f t="shared" si="12"/>
        <v>0</v>
      </c>
      <c r="AT21" s="84">
        <f t="shared" si="13"/>
        <v>0</v>
      </c>
      <c r="AU21" s="84">
        <f t="shared" si="14"/>
        <v>0</v>
      </c>
      <c r="AV21" s="294"/>
    </row>
    <row r="22" spans="1:48" s="150" customFormat="1">
      <c r="A22" s="230"/>
      <c r="B22" s="284"/>
      <c r="C22" s="286"/>
      <c r="D22" s="281"/>
      <c r="E22" s="282"/>
      <c r="F22" s="283"/>
      <c r="G22" s="143">
        <f t="shared" si="0"/>
        <v>0</v>
      </c>
      <c r="H22" s="292"/>
      <c r="I22" s="142">
        <f t="shared" si="1"/>
        <v>0</v>
      </c>
      <c r="J22" s="84">
        <f t="shared" si="2"/>
        <v>0</v>
      </c>
      <c r="K22" s="84">
        <f t="shared" si="2"/>
        <v>0</v>
      </c>
      <c r="L22" s="294"/>
      <c r="M22" s="149"/>
      <c r="N22" s="284"/>
      <c r="O22" s="286"/>
      <c r="P22" s="281"/>
      <c r="Q22" s="282"/>
      <c r="R22" s="283"/>
      <c r="S22" s="143">
        <f t="shared" si="3"/>
        <v>0</v>
      </c>
      <c r="T22" s="292"/>
      <c r="U22" s="142">
        <f t="shared" si="4"/>
        <v>0</v>
      </c>
      <c r="V22" s="84">
        <f t="shared" si="5"/>
        <v>0</v>
      </c>
      <c r="W22" s="84">
        <f t="shared" si="6"/>
        <v>0</v>
      </c>
      <c r="X22" s="294"/>
      <c r="Y22" s="149"/>
      <c r="Z22" s="284"/>
      <c r="AA22" s="286"/>
      <c r="AB22" s="281"/>
      <c r="AC22" s="282"/>
      <c r="AD22" s="283"/>
      <c r="AE22" s="143">
        <f t="shared" si="7"/>
        <v>0</v>
      </c>
      <c r="AF22" s="292"/>
      <c r="AG22" s="142">
        <f t="shared" si="8"/>
        <v>0</v>
      </c>
      <c r="AH22" s="84">
        <f t="shared" si="9"/>
        <v>0</v>
      </c>
      <c r="AI22" s="84">
        <f t="shared" si="10"/>
        <v>0</v>
      </c>
      <c r="AJ22" s="294"/>
      <c r="AK22" s="149"/>
      <c r="AL22" s="284"/>
      <c r="AM22" s="286"/>
      <c r="AN22" s="281"/>
      <c r="AO22" s="282"/>
      <c r="AP22" s="283"/>
      <c r="AQ22" s="143">
        <f t="shared" si="11"/>
        <v>0</v>
      </c>
      <c r="AR22" s="292"/>
      <c r="AS22" s="142">
        <f t="shared" si="12"/>
        <v>0</v>
      </c>
      <c r="AT22" s="84">
        <f t="shared" si="13"/>
        <v>0</v>
      </c>
      <c r="AU22" s="84">
        <f t="shared" si="14"/>
        <v>0</v>
      </c>
      <c r="AV22" s="294"/>
    </row>
    <row r="23" spans="1:48" s="150" customFormat="1">
      <c r="A23" s="230"/>
      <c r="B23" s="284"/>
      <c r="C23" s="286"/>
      <c r="D23" s="281"/>
      <c r="E23" s="282"/>
      <c r="F23" s="283"/>
      <c r="G23" s="143">
        <f t="shared" si="0"/>
        <v>0</v>
      </c>
      <c r="H23" s="292"/>
      <c r="I23" s="142">
        <f t="shared" si="1"/>
        <v>0</v>
      </c>
      <c r="J23" s="84">
        <f t="shared" si="2"/>
        <v>0</v>
      </c>
      <c r="K23" s="84">
        <f t="shared" si="2"/>
        <v>0</v>
      </c>
      <c r="L23" s="294"/>
      <c r="M23" s="149"/>
      <c r="N23" s="284"/>
      <c r="O23" s="286"/>
      <c r="P23" s="281"/>
      <c r="Q23" s="282"/>
      <c r="R23" s="283"/>
      <c r="S23" s="143">
        <f t="shared" si="3"/>
        <v>0</v>
      </c>
      <c r="T23" s="292"/>
      <c r="U23" s="142">
        <f t="shared" si="4"/>
        <v>0</v>
      </c>
      <c r="V23" s="84">
        <f t="shared" si="5"/>
        <v>0</v>
      </c>
      <c r="W23" s="84">
        <f t="shared" si="6"/>
        <v>0</v>
      </c>
      <c r="X23" s="294"/>
      <c r="Y23" s="149"/>
      <c r="Z23" s="284"/>
      <c r="AA23" s="286"/>
      <c r="AB23" s="281"/>
      <c r="AC23" s="282"/>
      <c r="AD23" s="283"/>
      <c r="AE23" s="143">
        <f t="shared" si="7"/>
        <v>0</v>
      </c>
      <c r="AF23" s="292"/>
      <c r="AG23" s="142">
        <f t="shared" si="8"/>
        <v>0</v>
      </c>
      <c r="AH23" s="84">
        <f t="shared" si="9"/>
        <v>0</v>
      </c>
      <c r="AI23" s="84">
        <f t="shared" si="10"/>
        <v>0</v>
      </c>
      <c r="AJ23" s="294"/>
      <c r="AK23" s="149"/>
      <c r="AL23" s="284"/>
      <c r="AM23" s="286"/>
      <c r="AN23" s="281"/>
      <c r="AO23" s="282"/>
      <c r="AP23" s="283"/>
      <c r="AQ23" s="143">
        <f t="shared" si="11"/>
        <v>0</v>
      </c>
      <c r="AR23" s="292"/>
      <c r="AS23" s="142">
        <f t="shared" si="12"/>
        <v>0</v>
      </c>
      <c r="AT23" s="84">
        <f t="shared" si="13"/>
        <v>0</v>
      </c>
      <c r="AU23" s="84">
        <f t="shared" si="14"/>
        <v>0</v>
      </c>
      <c r="AV23" s="294"/>
    </row>
    <row r="24" spans="1:48" s="150" customFormat="1">
      <c r="A24" s="230"/>
      <c r="B24" s="284"/>
      <c r="C24" s="286"/>
      <c r="D24" s="281"/>
      <c r="E24" s="282"/>
      <c r="F24" s="283"/>
      <c r="G24" s="143">
        <f t="shared" si="0"/>
        <v>0</v>
      </c>
      <c r="H24" s="292"/>
      <c r="I24" s="142">
        <f t="shared" si="1"/>
        <v>0</v>
      </c>
      <c r="J24" s="84">
        <f t="shared" si="2"/>
        <v>0</v>
      </c>
      <c r="K24" s="84">
        <f t="shared" si="2"/>
        <v>0</v>
      </c>
      <c r="L24" s="294"/>
      <c r="M24" s="149"/>
      <c r="N24" s="284"/>
      <c r="O24" s="286"/>
      <c r="P24" s="281"/>
      <c r="Q24" s="282"/>
      <c r="R24" s="283"/>
      <c r="S24" s="143">
        <f t="shared" si="3"/>
        <v>0</v>
      </c>
      <c r="T24" s="292"/>
      <c r="U24" s="142">
        <f t="shared" si="4"/>
        <v>0</v>
      </c>
      <c r="V24" s="84">
        <f t="shared" si="5"/>
        <v>0</v>
      </c>
      <c r="W24" s="84">
        <f t="shared" si="6"/>
        <v>0</v>
      </c>
      <c r="X24" s="294"/>
      <c r="Y24" s="149"/>
      <c r="Z24" s="284"/>
      <c r="AA24" s="286"/>
      <c r="AB24" s="281"/>
      <c r="AC24" s="282"/>
      <c r="AD24" s="283"/>
      <c r="AE24" s="143">
        <f t="shared" si="7"/>
        <v>0</v>
      </c>
      <c r="AF24" s="292"/>
      <c r="AG24" s="142">
        <f t="shared" si="8"/>
        <v>0</v>
      </c>
      <c r="AH24" s="84">
        <f t="shared" si="9"/>
        <v>0</v>
      </c>
      <c r="AI24" s="84">
        <f t="shared" si="10"/>
        <v>0</v>
      </c>
      <c r="AJ24" s="294"/>
      <c r="AK24" s="149"/>
      <c r="AL24" s="284"/>
      <c r="AM24" s="286"/>
      <c r="AN24" s="281"/>
      <c r="AO24" s="282"/>
      <c r="AP24" s="283"/>
      <c r="AQ24" s="143">
        <f t="shared" si="11"/>
        <v>0</v>
      </c>
      <c r="AR24" s="292"/>
      <c r="AS24" s="142">
        <f t="shared" si="12"/>
        <v>0</v>
      </c>
      <c r="AT24" s="84">
        <f t="shared" si="13"/>
        <v>0</v>
      </c>
      <c r="AU24" s="84">
        <f t="shared" si="14"/>
        <v>0</v>
      </c>
      <c r="AV24" s="294"/>
    </row>
    <row r="25" spans="1:48" s="150" customFormat="1" ht="24.75" thickBot="1">
      <c r="A25" s="230"/>
      <c r="B25" s="287"/>
      <c r="C25" s="288"/>
      <c r="D25" s="289"/>
      <c r="E25" s="290"/>
      <c r="F25" s="291"/>
      <c r="G25" s="141">
        <f t="shared" si="0"/>
        <v>0</v>
      </c>
      <c r="H25" s="293"/>
      <c r="I25" s="140">
        <f t="shared" si="1"/>
        <v>0</v>
      </c>
      <c r="J25" s="85">
        <f t="shared" si="2"/>
        <v>0</v>
      </c>
      <c r="K25" s="85">
        <f t="shared" si="2"/>
        <v>0</v>
      </c>
      <c r="L25" s="295"/>
      <c r="M25" s="149"/>
      <c r="N25" s="287"/>
      <c r="O25" s="288"/>
      <c r="P25" s="289"/>
      <c r="Q25" s="290"/>
      <c r="R25" s="291"/>
      <c r="S25" s="141">
        <f t="shared" si="3"/>
        <v>0</v>
      </c>
      <c r="T25" s="293"/>
      <c r="U25" s="140">
        <f t="shared" si="4"/>
        <v>0</v>
      </c>
      <c r="V25" s="85">
        <f t="shared" si="5"/>
        <v>0</v>
      </c>
      <c r="W25" s="85">
        <f t="shared" si="6"/>
        <v>0</v>
      </c>
      <c r="X25" s="295"/>
      <c r="Y25" s="149"/>
      <c r="Z25" s="287"/>
      <c r="AA25" s="288"/>
      <c r="AB25" s="289"/>
      <c r="AC25" s="290"/>
      <c r="AD25" s="291"/>
      <c r="AE25" s="141">
        <f t="shared" si="7"/>
        <v>0</v>
      </c>
      <c r="AF25" s="293"/>
      <c r="AG25" s="140">
        <f t="shared" si="8"/>
        <v>0</v>
      </c>
      <c r="AH25" s="85">
        <f t="shared" si="9"/>
        <v>0</v>
      </c>
      <c r="AI25" s="85">
        <f t="shared" si="10"/>
        <v>0</v>
      </c>
      <c r="AJ25" s="295"/>
      <c r="AK25" s="149"/>
      <c r="AL25" s="287"/>
      <c r="AM25" s="288"/>
      <c r="AN25" s="289"/>
      <c r="AO25" s="290"/>
      <c r="AP25" s="291"/>
      <c r="AQ25" s="141">
        <f t="shared" si="11"/>
        <v>0</v>
      </c>
      <c r="AR25" s="293"/>
      <c r="AS25" s="140">
        <f t="shared" si="12"/>
        <v>0</v>
      </c>
      <c r="AT25" s="85">
        <f t="shared" si="13"/>
        <v>0</v>
      </c>
      <c r="AU25" s="85">
        <f t="shared" si="14"/>
        <v>0</v>
      </c>
      <c r="AV25" s="295"/>
    </row>
    <row r="26" spans="1:48" s="150" customFormat="1" ht="25.5" thickTop="1" thickBot="1">
      <c r="A26" s="230"/>
      <c r="B26" s="1481" t="s">
        <v>462</v>
      </c>
      <c r="C26" s="1482"/>
      <c r="D26" s="1482"/>
      <c r="E26" s="1482"/>
      <c r="F26" s="139"/>
      <c r="G26" s="139">
        <f>SUM(G16:G25)</f>
        <v>0</v>
      </c>
      <c r="H26" s="138"/>
      <c r="I26" s="138">
        <f>SUM(I16:I25)</f>
        <v>0</v>
      </c>
      <c r="J26" s="137"/>
      <c r="K26" s="137">
        <f>SUM(K16:K25)</f>
        <v>0</v>
      </c>
      <c r="L26" s="144"/>
      <c r="M26" s="149"/>
      <c r="N26" s="1481" t="s">
        <v>462</v>
      </c>
      <c r="O26" s="1482"/>
      <c r="P26" s="1482"/>
      <c r="Q26" s="1482"/>
      <c r="R26" s="139"/>
      <c r="S26" s="139">
        <f>SUM(S16:S25)</f>
        <v>0</v>
      </c>
      <c r="T26" s="138"/>
      <c r="U26" s="138">
        <f>SUM(U16:U25)</f>
        <v>0</v>
      </c>
      <c r="V26" s="137"/>
      <c r="W26" s="137">
        <f>SUM(W16:W25)</f>
        <v>0</v>
      </c>
      <c r="X26" s="144"/>
      <c r="Y26" s="149"/>
      <c r="Z26" s="1481" t="s">
        <v>462</v>
      </c>
      <c r="AA26" s="1482"/>
      <c r="AB26" s="1482"/>
      <c r="AC26" s="1482"/>
      <c r="AD26" s="139"/>
      <c r="AE26" s="139">
        <f>SUM(AE16:AE25)</f>
        <v>0</v>
      </c>
      <c r="AF26" s="138"/>
      <c r="AG26" s="138">
        <f>SUM(AG16:AG25)</f>
        <v>0</v>
      </c>
      <c r="AH26" s="137"/>
      <c r="AI26" s="137">
        <f>SUM(AI16:AI25)</f>
        <v>0</v>
      </c>
      <c r="AJ26" s="144"/>
      <c r="AK26" s="149"/>
      <c r="AL26" s="1481" t="s">
        <v>462</v>
      </c>
      <c r="AM26" s="1482"/>
      <c r="AN26" s="1482"/>
      <c r="AO26" s="1482"/>
      <c r="AP26" s="139"/>
      <c r="AQ26" s="139">
        <f>SUM(AQ16:AQ25)</f>
        <v>0</v>
      </c>
      <c r="AR26" s="138"/>
      <c r="AS26" s="138">
        <f>SUM(AS16:AS25)</f>
        <v>0</v>
      </c>
      <c r="AT26" s="137"/>
      <c r="AU26" s="137">
        <f>SUM(AU16:AU25)</f>
        <v>0</v>
      </c>
      <c r="AV26" s="144"/>
    </row>
    <row r="27" spans="1:48" s="150" customFormat="1">
      <c r="A27" s="230"/>
      <c r="B27" s="279"/>
      <c r="C27" s="280"/>
      <c r="D27" s="281"/>
      <c r="E27" s="282"/>
      <c r="F27" s="283"/>
      <c r="G27" s="143">
        <f t="shared" ref="G27:G34" si="15">INT(E27*F27)</f>
        <v>0</v>
      </c>
      <c r="H27" s="292"/>
      <c r="I27" s="142">
        <f t="shared" ref="I27:I34" si="16">INT(E27*H27)</f>
        <v>0</v>
      </c>
      <c r="J27" s="84">
        <f t="shared" ref="J27:J34" si="17">F27-H27</f>
        <v>0</v>
      </c>
      <c r="K27" s="84">
        <f t="shared" ref="K27:K34" si="18">G27-I27</f>
        <v>0</v>
      </c>
      <c r="L27" s="294"/>
      <c r="M27" s="149"/>
      <c r="N27" s="279"/>
      <c r="O27" s="280"/>
      <c r="P27" s="281"/>
      <c r="Q27" s="282"/>
      <c r="R27" s="283"/>
      <c r="S27" s="143">
        <f t="shared" ref="S27:S36" si="19">INT(Q27*R27)</f>
        <v>0</v>
      </c>
      <c r="T27" s="292"/>
      <c r="U27" s="142">
        <f t="shared" ref="U27:U36" si="20">INT(Q27*T27)</f>
        <v>0</v>
      </c>
      <c r="V27" s="84">
        <f t="shared" ref="V27:V36" si="21">R27-T27</f>
        <v>0</v>
      </c>
      <c r="W27" s="84">
        <f t="shared" ref="W27:W36" si="22">S27-U27</f>
        <v>0</v>
      </c>
      <c r="X27" s="294"/>
      <c r="Y27" s="149"/>
      <c r="Z27" s="279"/>
      <c r="AA27" s="280"/>
      <c r="AB27" s="281"/>
      <c r="AC27" s="282"/>
      <c r="AD27" s="283"/>
      <c r="AE27" s="143">
        <f t="shared" ref="AE27:AE36" si="23">INT(AC27*AD27)</f>
        <v>0</v>
      </c>
      <c r="AF27" s="292"/>
      <c r="AG27" s="142">
        <f t="shared" ref="AG27:AG36" si="24">INT(AC27*AF27)</f>
        <v>0</v>
      </c>
      <c r="AH27" s="84">
        <f t="shared" ref="AH27:AH36" si="25">AD27-AF27</f>
        <v>0</v>
      </c>
      <c r="AI27" s="84">
        <f t="shared" ref="AI27:AI36" si="26">AE27-AG27</f>
        <v>0</v>
      </c>
      <c r="AJ27" s="294"/>
      <c r="AK27" s="149"/>
      <c r="AL27" s="279"/>
      <c r="AM27" s="280"/>
      <c r="AN27" s="281"/>
      <c r="AO27" s="282"/>
      <c r="AP27" s="283"/>
      <c r="AQ27" s="143">
        <f t="shared" ref="AQ27:AQ36" si="27">INT(AO27*AP27)</f>
        <v>0</v>
      </c>
      <c r="AR27" s="292"/>
      <c r="AS27" s="142">
        <f t="shared" ref="AS27:AS36" si="28">INT(AO27*AR27)</f>
        <v>0</v>
      </c>
      <c r="AT27" s="84">
        <f t="shared" ref="AT27:AT36" si="29">AP27-AR27</f>
        <v>0</v>
      </c>
      <c r="AU27" s="84">
        <f t="shared" ref="AU27:AU36" si="30">AQ27-AS27</f>
        <v>0</v>
      </c>
      <c r="AV27" s="294"/>
    </row>
    <row r="28" spans="1:48" s="150" customFormat="1">
      <c r="A28" s="230"/>
      <c r="B28" s="284"/>
      <c r="C28" s="285"/>
      <c r="D28" s="281"/>
      <c r="E28" s="282"/>
      <c r="F28" s="283"/>
      <c r="G28" s="143">
        <f t="shared" si="15"/>
        <v>0</v>
      </c>
      <c r="H28" s="292"/>
      <c r="I28" s="142">
        <f t="shared" si="16"/>
        <v>0</v>
      </c>
      <c r="J28" s="84">
        <f t="shared" si="17"/>
        <v>0</v>
      </c>
      <c r="K28" s="84">
        <f t="shared" si="18"/>
        <v>0</v>
      </c>
      <c r="L28" s="294"/>
      <c r="M28" s="149"/>
      <c r="N28" s="284"/>
      <c r="O28" s="285"/>
      <c r="P28" s="281"/>
      <c r="Q28" s="282"/>
      <c r="R28" s="283"/>
      <c r="S28" s="143">
        <f t="shared" si="19"/>
        <v>0</v>
      </c>
      <c r="T28" s="292"/>
      <c r="U28" s="142">
        <f t="shared" si="20"/>
        <v>0</v>
      </c>
      <c r="V28" s="84">
        <f t="shared" si="21"/>
        <v>0</v>
      </c>
      <c r="W28" s="84">
        <f t="shared" si="22"/>
        <v>0</v>
      </c>
      <c r="X28" s="294"/>
      <c r="Y28" s="149"/>
      <c r="Z28" s="284"/>
      <c r="AA28" s="285"/>
      <c r="AB28" s="281"/>
      <c r="AC28" s="282"/>
      <c r="AD28" s="283"/>
      <c r="AE28" s="143">
        <f t="shared" si="23"/>
        <v>0</v>
      </c>
      <c r="AF28" s="292"/>
      <c r="AG28" s="142">
        <f t="shared" si="24"/>
        <v>0</v>
      </c>
      <c r="AH28" s="84">
        <f t="shared" si="25"/>
        <v>0</v>
      </c>
      <c r="AI28" s="84">
        <f t="shared" si="26"/>
        <v>0</v>
      </c>
      <c r="AJ28" s="294"/>
      <c r="AK28" s="149"/>
      <c r="AL28" s="284"/>
      <c r="AM28" s="285"/>
      <c r="AN28" s="281"/>
      <c r="AO28" s="282"/>
      <c r="AP28" s="283"/>
      <c r="AQ28" s="143">
        <f t="shared" si="27"/>
        <v>0</v>
      </c>
      <c r="AR28" s="292"/>
      <c r="AS28" s="142">
        <f t="shared" si="28"/>
        <v>0</v>
      </c>
      <c r="AT28" s="84">
        <f t="shared" si="29"/>
        <v>0</v>
      </c>
      <c r="AU28" s="84">
        <f t="shared" si="30"/>
        <v>0</v>
      </c>
      <c r="AV28" s="294"/>
    </row>
    <row r="29" spans="1:48" s="150" customFormat="1">
      <c r="A29" s="230"/>
      <c r="B29" s="284"/>
      <c r="C29" s="285"/>
      <c r="D29" s="281"/>
      <c r="E29" s="282"/>
      <c r="F29" s="283"/>
      <c r="G29" s="143">
        <f t="shared" si="15"/>
        <v>0</v>
      </c>
      <c r="H29" s="292"/>
      <c r="I29" s="142">
        <f t="shared" si="16"/>
        <v>0</v>
      </c>
      <c r="J29" s="84">
        <f t="shared" si="17"/>
        <v>0</v>
      </c>
      <c r="K29" s="84">
        <f t="shared" si="18"/>
        <v>0</v>
      </c>
      <c r="L29" s="294"/>
      <c r="M29" s="149"/>
      <c r="N29" s="284"/>
      <c r="O29" s="285"/>
      <c r="P29" s="281"/>
      <c r="Q29" s="282"/>
      <c r="R29" s="283"/>
      <c r="S29" s="143">
        <f t="shared" si="19"/>
        <v>0</v>
      </c>
      <c r="T29" s="292"/>
      <c r="U29" s="142">
        <f t="shared" si="20"/>
        <v>0</v>
      </c>
      <c r="V29" s="84">
        <f t="shared" si="21"/>
        <v>0</v>
      </c>
      <c r="W29" s="84">
        <f t="shared" si="22"/>
        <v>0</v>
      </c>
      <c r="X29" s="294"/>
      <c r="Y29" s="149"/>
      <c r="Z29" s="284"/>
      <c r="AA29" s="285"/>
      <c r="AB29" s="281"/>
      <c r="AC29" s="282"/>
      <c r="AD29" s="283"/>
      <c r="AE29" s="143">
        <f t="shared" si="23"/>
        <v>0</v>
      </c>
      <c r="AF29" s="292"/>
      <c r="AG29" s="142">
        <f t="shared" si="24"/>
        <v>0</v>
      </c>
      <c r="AH29" s="84">
        <f t="shared" si="25"/>
        <v>0</v>
      </c>
      <c r="AI29" s="84">
        <f t="shared" si="26"/>
        <v>0</v>
      </c>
      <c r="AJ29" s="294"/>
      <c r="AK29" s="149"/>
      <c r="AL29" s="284"/>
      <c r="AM29" s="285"/>
      <c r="AN29" s="281"/>
      <c r="AO29" s="282"/>
      <c r="AP29" s="283"/>
      <c r="AQ29" s="143">
        <f t="shared" si="27"/>
        <v>0</v>
      </c>
      <c r="AR29" s="292"/>
      <c r="AS29" s="142">
        <f t="shared" si="28"/>
        <v>0</v>
      </c>
      <c r="AT29" s="84">
        <f t="shared" si="29"/>
        <v>0</v>
      </c>
      <c r="AU29" s="84">
        <f t="shared" si="30"/>
        <v>0</v>
      </c>
      <c r="AV29" s="294"/>
    </row>
    <row r="30" spans="1:48" s="150" customFormat="1">
      <c r="A30" s="230"/>
      <c r="B30" s="284"/>
      <c r="C30" s="285"/>
      <c r="D30" s="281"/>
      <c r="E30" s="282"/>
      <c r="F30" s="283"/>
      <c r="G30" s="143">
        <f t="shared" si="15"/>
        <v>0</v>
      </c>
      <c r="H30" s="292"/>
      <c r="I30" s="142">
        <f t="shared" si="16"/>
        <v>0</v>
      </c>
      <c r="J30" s="84">
        <f t="shared" si="17"/>
        <v>0</v>
      </c>
      <c r="K30" s="84">
        <f t="shared" si="18"/>
        <v>0</v>
      </c>
      <c r="L30" s="294"/>
      <c r="M30" s="149"/>
      <c r="N30" s="284"/>
      <c r="O30" s="285"/>
      <c r="P30" s="281"/>
      <c r="Q30" s="282"/>
      <c r="R30" s="283"/>
      <c r="S30" s="143">
        <f t="shared" si="19"/>
        <v>0</v>
      </c>
      <c r="T30" s="292"/>
      <c r="U30" s="142">
        <f t="shared" si="20"/>
        <v>0</v>
      </c>
      <c r="V30" s="84">
        <f t="shared" si="21"/>
        <v>0</v>
      </c>
      <c r="W30" s="84">
        <f t="shared" si="22"/>
        <v>0</v>
      </c>
      <c r="X30" s="294"/>
      <c r="Y30" s="149"/>
      <c r="Z30" s="284"/>
      <c r="AA30" s="285"/>
      <c r="AB30" s="281"/>
      <c r="AC30" s="282"/>
      <c r="AD30" s="283"/>
      <c r="AE30" s="143">
        <f t="shared" si="23"/>
        <v>0</v>
      </c>
      <c r="AF30" s="292"/>
      <c r="AG30" s="142">
        <f t="shared" si="24"/>
        <v>0</v>
      </c>
      <c r="AH30" s="84">
        <f t="shared" si="25"/>
        <v>0</v>
      </c>
      <c r="AI30" s="84">
        <f t="shared" si="26"/>
        <v>0</v>
      </c>
      <c r="AJ30" s="294"/>
      <c r="AK30" s="149"/>
      <c r="AL30" s="284"/>
      <c r="AM30" s="285"/>
      <c r="AN30" s="281"/>
      <c r="AO30" s="282"/>
      <c r="AP30" s="283"/>
      <c r="AQ30" s="143">
        <f t="shared" si="27"/>
        <v>0</v>
      </c>
      <c r="AR30" s="292"/>
      <c r="AS30" s="142">
        <f t="shared" si="28"/>
        <v>0</v>
      </c>
      <c r="AT30" s="84">
        <f t="shared" si="29"/>
        <v>0</v>
      </c>
      <c r="AU30" s="84">
        <f t="shared" si="30"/>
        <v>0</v>
      </c>
      <c r="AV30" s="294"/>
    </row>
    <row r="31" spans="1:48" s="150" customFormat="1">
      <c r="A31" s="230"/>
      <c r="B31" s="284"/>
      <c r="C31" s="285"/>
      <c r="D31" s="281"/>
      <c r="E31" s="282"/>
      <c r="F31" s="283"/>
      <c r="G31" s="143">
        <f t="shared" si="15"/>
        <v>0</v>
      </c>
      <c r="H31" s="292"/>
      <c r="I31" s="142">
        <f t="shared" si="16"/>
        <v>0</v>
      </c>
      <c r="J31" s="84">
        <f t="shared" si="17"/>
        <v>0</v>
      </c>
      <c r="K31" s="84">
        <f t="shared" si="18"/>
        <v>0</v>
      </c>
      <c r="L31" s="294"/>
      <c r="M31" s="149"/>
      <c r="N31" s="284"/>
      <c r="O31" s="285"/>
      <c r="P31" s="281"/>
      <c r="Q31" s="282"/>
      <c r="R31" s="283"/>
      <c r="S31" s="143">
        <f t="shared" si="19"/>
        <v>0</v>
      </c>
      <c r="T31" s="292"/>
      <c r="U31" s="142">
        <f t="shared" si="20"/>
        <v>0</v>
      </c>
      <c r="V31" s="84">
        <f t="shared" si="21"/>
        <v>0</v>
      </c>
      <c r="W31" s="84">
        <f t="shared" si="22"/>
        <v>0</v>
      </c>
      <c r="X31" s="294"/>
      <c r="Y31" s="149"/>
      <c r="Z31" s="284"/>
      <c r="AA31" s="285"/>
      <c r="AB31" s="281"/>
      <c r="AC31" s="282"/>
      <c r="AD31" s="283"/>
      <c r="AE31" s="143">
        <f t="shared" si="23"/>
        <v>0</v>
      </c>
      <c r="AF31" s="292"/>
      <c r="AG31" s="142">
        <f t="shared" si="24"/>
        <v>0</v>
      </c>
      <c r="AH31" s="84">
        <f t="shared" si="25"/>
        <v>0</v>
      </c>
      <c r="AI31" s="84">
        <f t="shared" si="26"/>
        <v>0</v>
      </c>
      <c r="AJ31" s="294"/>
      <c r="AK31" s="149"/>
      <c r="AL31" s="284"/>
      <c r="AM31" s="285"/>
      <c r="AN31" s="281"/>
      <c r="AO31" s="282"/>
      <c r="AP31" s="283"/>
      <c r="AQ31" s="143">
        <f t="shared" si="27"/>
        <v>0</v>
      </c>
      <c r="AR31" s="292"/>
      <c r="AS31" s="142">
        <f t="shared" si="28"/>
        <v>0</v>
      </c>
      <c r="AT31" s="84">
        <f t="shared" si="29"/>
        <v>0</v>
      </c>
      <c r="AU31" s="84">
        <f t="shared" si="30"/>
        <v>0</v>
      </c>
      <c r="AV31" s="294"/>
    </row>
    <row r="32" spans="1:48" s="150" customFormat="1">
      <c r="A32" s="230"/>
      <c r="B32" s="284"/>
      <c r="C32" s="285"/>
      <c r="D32" s="281"/>
      <c r="E32" s="282"/>
      <c r="F32" s="283"/>
      <c r="G32" s="143">
        <f t="shared" si="15"/>
        <v>0</v>
      </c>
      <c r="H32" s="292"/>
      <c r="I32" s="142">
        <f t="shared" si="16"/>
        <v>0</v>
      </c>
      <c r="J32" s="84">
        <f t="shared" si="17"/>
        <v>0</v>
      </c>
      <c r="K32" s="84">
        <f t="shared" si="18"/>
        <v>0</v>
      </c>
      <c r="L32" s="294"/>
      <c r="M32" s="149"/>
      <c r="N32" s="284"/>
      <c r="O32" s="285"/>
      <c r="P32" s="281"/>
      <c r="Q32" s="282"/>
      <c r="R32" s="283"/>
      <c r="S32" s="143">
        <f t="shared" si="19"/>
        <v>0</v>
      </c>
      <c r="T32" s="292"/>
      <c r="U32" s="142">
        <f t="shared" si="20"/>
        <v>0</v>
      </c>
      <c r="V32" s="84">
        <f t="shared" si="21"/>
        <v>0</v>
      </c>
      <c r="W32" s="84">
        <f t="shared" si="22"/>
        <v>0</v>
      </c>
      <c r="X32" s="294"/>
      <c r="Y32" s="149"/>
      <c r="Z32" s="284"/>
      <c r="AA32" s="285"/>
      <c r="AB32" s="281"/>
      <c r="AC32" s="282"/>
      <c r="AD32" s="283"/>
      <c r="AE32" s="143">
        <f t="shared" si="23"/>
        <v>0</v>
      </c>
      <c r="AF32" s="292"/>
      <c r="AG32" s="142">
        <f t="shared" si="24"/>
        <v>0</v>
      </c>
      <c r="AH32" s="84">
        <f t="shared" si="25"/>
        <v>0</v>
      </c>
      <c r="AI32" s="84">
        <f t="shared" si="26"/>
        <v>0</v>
      </c>
      <c r="AJ32" s="294"/>
      <c r="AK32" s="149"/>
      <c r="AL32" s="284"/>
      <c r="AM32" s="285"/>
      <c r="AN32" s="281"/>
      <c r="AO32" s="282"/>
      <c r="AP32" s="283"/>
      <c r="AQ32" s="143">
        <f t="shared" si="27"/>
        <v>0</v>
      </c>
      <c r="AR32" s="292"/>
      <c r="AS32" s="142">
        <f t="shared" si="28"/>
        <v>0</v>
      </c>
      <c r="AT32" s="84">
        <f t="shared" si="29"/>
        <v>0</v>
      </c>
      <c r="AU32" s="84">
        <f t="shared" si="30"/>
        <v>0</v>
      </c>
      <c r="AV32" s="294"/>
    </row>
    <row r="33" spans="1:48" s="150" customFormat="1">
      <c r="A33" s="230"/>
      <c r="B33" s="284"/>
      <c r="C33" s="286"/>
      <c r="D33" s="281"/>
      <c r="E33" s="282"/>
      <c r="F33" s="283"/>
      <c r="G33" s="143">
        <f t="shared" si="15"/>
        <v>0</v>
      </c>
      <c r="H33" s="292"/>
      <c r="I33" s="142">
        <f t="shared" si="16"/>
        <v>0</v>
      </c>
      <c r="J33" s="84">
        <f t="shared" si="17"/>
        <v>0</v>
      </c>
      <c r="K33" s="84">
        <f t="shared" si="18"/>
        <v>0</v>
      </c>
      <c r="L33" s="294"/>
      <c r="M33" s="149"/>
      <c r="N33" s="284"/>
      <c r="O33" s="286"/>
      <c r="P33" s="281"/>
      <c r="Q33" s="282"/>
      <c r="R33" s="283"/>
      <c r="S33" s="143">
        <f t="shared" si="19"/>
        <v>0</v>
      </c>
      <c r="T33" s="292"/>
      <c r="U33" s="142">
        <f t="shared" si="20"/>
        <v>0</v>
      </c>
      <c r="V33" s="84">
        <f t="shared" si="21"/>
        <v>0</v>
      </c>
      <c r="W33" s="84">
        <f t="shared" si="22"/>
        <v>0</v>
      </c>
      <c r="X33" s="294"/>
      <c r="Y33" s="149"/>
      <c r="Z33" s="284"/>
      <c r="AA33" s="286"/>
      <c r="AB33" s="281"/>
      <c r="AC33" s="282"/>
      <c r="AD33" s="283"/>
      <c r="AE33" s="143">
        <f t="shared" si="23"/>
        <v>0</v>
      </c>
      <c r="AF33" s="292"/>
      <c r="AG33" s="142">
        <f t="shared" si="24"/>
        <v>0</v>
      </c>
      <c r="AH33" s="84">
        <f t="shared" si="25"/>
        <v>0</v>
      </c>
      <c r="AI33" s="84">
        <f t="shared" si="26"/>
        <v>0</v>
      </c>
      <c r="AJ33" s="294"/>
      <c r="AK33" s="149"/>
      <c r="AL33" s="284"/>
      <c r="AM33" s="286"/>
      <c r="AN33" s="281"/>
      <c r="AO33" s="282"/>
      <c r="AP33" s="283"/>
      <c r="AQ33" s="143">
        <f t="shared" si="27"/>
        <v>0</v>
      </c>
      <c r="AR33" s="292"/>
      <c r="AS33" s="142">
        <f t="shared" si="28"/>
        <v>0</v>
      </c>
      <c r="AT33" s="84">
        <f t="shared" si="29"/>
        <v>0</v>
      </c>
      <c r="AU33" s="84">
        <f t="shared" si="30"/>
        <v>0</v>
      </c>
      <c r="AV33" s="294"/>
    </row>
    <row r="34" spans="1:48" s="150" customFormat="1">
      <c r="A34" s="230"/>
      <c r="B34" s="284"/>
      <c r="C34" s="286"/>
      <c r="D34" s="281"/>
      <c r="E34" s="282"/>
      <c r="F34" s="283"/>
      <c r="G34" s="143">
        <f t="shared" si="15"/>
        <v>0</v>
      </c>
      <c r="H34" s="292"/>
      <c r="I34" s="142">
        <f t="shared" si="16"/>
        <v>0</v>
      </c>
      <c r="J34" s="84">
        <f t="shared" si="17"/>
        <v>0</v>
      </c>
      <c r="K34" s="84">
        <f t="shared" si="18"/>
        <v>0</v>
      </c>
      <c r="L34" s="294"/>
      <c r="M34" s="149"/>
      <c r="N34" s="284"/>
      <c r="O34" s="286"/>
      <c r="P34" s="281"/>
      <c r="Q34" s="282"/>
      <c r="R34" s="283"/>
      <c r="S34" s="143">
        <f t="shared" si="19"/>
        <v>0</v>
      </c>
      <c r="T34" s="292"/>
      <c r="U34" s="142">
        <f t="shared" si="20"/>
        <v>0</v>
      </c>
      <c r="V34" s="84">
        <f t="shared" si="21"/>
        <v>0</v>
      </c>
      <c r="W34" s="84">
        <f t="shared" si="22"/>
        <v>0</v>
      </c>
      <c r="X34" s="294"/>
      <c r="Y34" s="149"/>
      <c r="Z34" s="284"/>
      <c r="AA34" s="286"/>
      <c r="AB34" s="281"/>
      <c r="AC34" s="282"/>
      <c r="AD34" s="283"/>
      <c r="AE34" s="143">
        <f t="shared" si="23"/>
        <v>0</v>
      </c>
      <c r="AF34" s="292"/>
      <c r="AG34" s="142">
        <f t="shared" si="24"/>
        <v>0</v>
      </c>
      <c r="AH34" s="84">
        <f t="shared" si="25"/>
        <v>0</v>
      </c>
      <c r="AI34" s="84">
        <f t="shared" si="26"/>
        <v>0</v>
      </c>
      <c r="AJ34" s="294"/>
      <c r="AK34" s="149"/>
      <c r="AL34" s="284"/>
      <c r="AM34" s="286"/>
      <c r="AN34" s="281"/>
      <c r="AO34" s="282"/>
      <c r="AP34" s="283"/>
      <c r="AQ34" s="143">
        <f t="shared" si="27"/>
        <v>0</v>
      </c>
      <c r="AR34" s="292"/>
      <c r="AS34" s="142">
        <f t="shared" si="28"/>
        <v>0</v>
      </c>
      <c r="AT34" s="84">
        <f t="shared" si="29"/>
        <v>0</v>
      </c>
      <c r="AU34" s="84">
        <f t="shared" si="30"/>
        <v>0</v>
      </c>
      <c r="AV34" s="294"/>
    </row>
    <row r="35" spans="1:48" s="150" customFormat="1">
      <c r="A35" s="230"/>
      <c r="B35" s="284"/>
      <c r="C35" s="286"/>
      <c r="D35" s="281"/>
      <c r="E35" s="282"/>
      <c r="F35" s="283"/>
      <c r="G35" s="143">
        <f t="shared" ref="G35:G36" si="31">INT(E35*F35)</f>
        <v>0</v>
      </c>
      <c r="H35" s="292"/>
      <c r="I35" s="142">
        <f t="shared" ref="I35:I36" si="32">INT(E35*H35)</f>
        <v>0</v>
      </c>
      <c r="J35" s="84">
        <f t="shared" ref="J35:J36" si="33">F35-H35</f>
        <v>0</v>
      </c>
      <c r="K35" s="84">
        <f t="shared" ref="K35:K36" si="34">G35-I35</f>
        <v>0</v>
      </c>
      <c r="L35" s="294"/>
      <c r="M35" s="149"/>
      <c r="N35" s="284"/>
      <c r="O35" s="286"/>
      <c r="P35" s="281"/>
      <c r="Q35" s="282"/>
      <c r="R35" s="283"/>
      <c r="S35" s="143">
        <f t="shared" si="19"/>
        <v>0</v>
      </c>
      <c r="T35" s="292"/>
      <c r="U35" s="142">
        <f t="shared" si="20"/>
        <v>0</v>
      </c>
      <c r="V35" s="84">
        <f t="shared" si="21"/>
        <v>0</v>
      </c>
      <c r="W35" s="84">
        <f t="shared" si="22"/>
        <v>0</v>
      </c>
      <c r="X35" s="294"/>
      <c r="Y35" s="149"/>
      <c r="Z35" s="284"/>
      <c r="AA35" s="286"/>
      <c r="AB35" s="281"/>
      <c r="AC35" s="282"/>
      <c r="AD35" s="283"/>
      <c r="AE35" s="143">
        <f t="shared" si="23"/>
        <v>0</v>
      </c>
      <c r="AF35" s="292"/>
      <c r="AG35" s="142">
        <f t="shared" si="24"/>
        <v>0</v>
      </c>
      <c r="AH35" s="84">
        <f t="shared" si="25"/>
        <v>0</v>
      </c>
      <c r="AI35" s="84">
        <f t="shared" si="26"/>
        <v>0</v>
      </c>
      <c r="AJ35" s="294"/>
      <c r="AK35" s="149"/>
      <c r="AL35" s="284"/>
      <c r="AM35" s="286"/>
      <c r="AN35" s="281"/>
      <c r="AO35" s="282"/>
      <c r="AP35" s="283"/>
      <c r="AQ35" s="143">
        <f t="shared" si="27"/>
        <v>0</v>
      </c>
      <c r="AR35" s="292"/>
      <c r="AS35" s="142">
        <f t="shared" si="28"/>
        <v>0</v>
      </c>
      <c r="AT35" s="84">
        <f t="shared" si="29"/>
        <v>0</v>
      </c>
      <c r="AU35" s="84">
        <f t="shared" si="30"/>
        <v>0</v>
      </c>
      <c r="AV35" s="294"/>
    </row>
    <row r="36" spans="1:48" s="150" customFormat="1" ht="24.75" thickBot="1">
      <c r="A36" s="230"/>
      <c r="B36" s="284"/>
      <c r="C36" s="286"/>
      <c r="D36" s="281"/>
      <c r="E36" s="282"/>
      <c r="F36" s="283"/>
      <c r="G36" s="143">
        <f t="shared" si="31"/>
        <v>0</v>
      </c>
      <c r="H36" s="292"/>
      <c r="I36" s="142">
        <f t="shared" si="32"/>
        <v>0</v>
      </c>
      <c r="J36" s="84">
        <f t="shared" si="33"/>
        <v>0</v>
      </c>
      <c r="K36" s="84">
        <f t="shared" si="34"/>
        <v>0</v>
      </c>
      <c r="L36" s="294"/>
      <c r="M36" s="149"/>
      <c r="N36" s="284"/>
      <c r="O36" s="286"/>
      <c r="P36" s="281"/>
      <c r="Q36" s="282"/>
      <c r="R36" s="283"/>
      <c r="S36" s="143">
        <f t="shared" si="19"/>
        <v>0</v>
      </c>
      <c r="T36" s="292"/>
      <c r="U36" s="142">
        <f t="shared" si="20"/>
        <v>0</v>
      </c>
      <c r="V36" s="84">
        <f t="shared" si="21"/>
        <v>0</v>
      </c>
      <c r="W36" s="84">
        <f t="shared" si="22"/>
        <v>0</v>
      </c>
      <c r="X36" s="294"/>
      <c r="Y36" s="149"/>
      <c r="Z36" s="284"/>
      <c r="AA36" s="286"/>
      <c r="AB36" s="281"/>
      <c r="AC36" s="282"/>
      <c r="AD36" s="283"/>
      <c r="AE36" s="143">
        <f t="shared" si="23"/>
        <v>0</v>
      </c>
      <c r="AF36" s="292"/>
      <c r="AG36" s="142">
        <f t="shared" si="24"/>
        <v>0</v>
      </c>
      <c r="AH36" s="84">
        <f t="shared" si="25"/>
        <v>0</v>
      </c>
      <c r="AI36" s="84">
        <f t="shared" si="26"/>
        <v>0</v>
      </c>
      <c r="AJ36" s="294"/>
      <c r="AK36" s="149"/>
      <c r="AL36" s="284"/>
      <c r="AM36" s="286"/>
      <c r="AN36" s="281"/>
      <c r="AO36" s="282"/>
      <c r="AP36" s="283"/>
      <c r="AQ36" s="143">
        <f t="shared" si="27"/>
        <v>0</v>
      </c>
      <c r="AR36" s="292"/>
      <c r="AS36" s="142">
        <f t="shared" si="28"/>
        <v>0</v>
      </c>
      <c r="AT36" s="84">
        <f t="shared" si="29"/>
        <v>0</v>
      </c>
      <c r="AU36" s="84">
        <f t="shared" si="30"/>
        <v>0</v>
      </c>
      <c r="AV36" s="294"/>
    </row>
    <row r="37" spans="1:48" s="150" customFormat="1" ht="25.5" thickTop="1" thickBot="1">
      <c r="A37" s="230"/>
      <c r="B37" s="1481" t="s">
        <v>559</v>
      </c>
      <c r="C37" s="1482"/>
      <c r="D37" s="1482"/>
      <c r="E37" s="1482"/>
      <c r="F37" s="139"/>
      <c r="G37" s="139">
        <f t="shared" ref="G37" si="35">SUM(G27:G36)</f>
        <v>0</v>
      </c>
      <c r="H37" s="138"/>
      <c r="I37" s="138">
        <f t="shared" ref="I37" si="36">SUM(I27:I36)</f>
        <v>0</v>
      </c>
      <c r="J37" s="137"/>
      <c r="K37" s="137">
        <f t="shared" ref="K37" si="37">SUM(K27:K36)</f>
        <v>0</v>
      </c>
      <c r="L37" s="144"/>
      <c r="M37" s="149"/>
      <c r="N37" s="1481" t="s">
        <v>559</v>
      </c>
      <c r="O37" s="1482"/>
      <c r="P37" s="1482"/>
      <c r="Q37" s="1482"/>
      <c r="R37" s="139"/>
      <c r="S37" s="139">
        <f t="shared" ref="S37" si="38">SUM(S27:S36)</f>
        <v>0</v>
      </c>
      <c r="T37" s="138"/>
      <c r="U37" s="138">
        <f t="shared" ref="U37" si="39">SUM(U27:U36)</f>
        <v>0</v>
      </c>
      <c r="V37" s="137"/>
      <c r="W37" s="137">
        <f t="shared" ref="W37" si="40">SUM(W27:W36)</f>
        <v>0</v>
      </c>
      <c r="X37" s="144"/>
      <c r="Y37" s="149"/>
      <c r="Z37" s="1481" t="s">
        <v>559</v>
      </c>
      <c r="AA37" s="1482"/>
      <c r="AB37" s="1482"/>
      <c r="AC37" s="1482"/>
      <c r="AD37" s="139"/>
      <c r="AE37" s="139">
        <f t="shared" ref="AE37" si="41">SUM(AE27:AE36)</f>
        <v>0</v>
      </c>
      <c r="AF37" s="138"/>
      <c r="AG37" s="138">
        <f t="shared" ref="AG37" si="42">SUM(AG27:AG36)</f>
        <v>0</v>
      </c>
      <c r="AH37" s="137"/>
      <c r="AI37" s="137">
        <f t="shared" ref="AI37" si="43">SUM(AI27:AI36)</f>
        <v>0</v>
      </c>
      <c r="AJ37" s="144"/>
      <c r="AK37" s="149"/>
      <c r="AL37" s="1481" t="s">
        <v>559</v>
      </c>
      <c r="AM37" s="1482"/>
      <c r="AN37" s="1482"/>
      <c r="AO37" s="1482"/>
      <c r="AP37" s="139"/>
      <c r="AQ37" s="139">
        <f t="shared" ref="AQ37" si="44">SUM(AQ27:AQ36)</f>
        <v>0</v>
      </c>
      <c r="AR37" s="138"/>
      <c r="AS37" s="138">
        <f t="shared" ref="AS37" si="45">SUM(AS27:AS36)</f>
        <v>0</v>
      </c>
      <c r="AT37" s="137"/>
      <c r="AU37" s="137">
        <f t="shared" ref="AU37" si="46">SUM(AU27:AU36)</f>
        <v>0</v>
      </c>
      <c r="AV37" s="144"/>
    </row>
    <row r="38" spans="1:48" s="150" customFormat="1">
      <c r="A38" s="230"/>
      <c r="B38" s="279"/>
      <c r="C38" s="280"/>
      <c r="D38" s="281"/>
      <c r="E38" s="282"/>
      <c r="F38" s="283"/>
      <c r="G38" s="143">
        <f t="shared" ref="G38:G47" si="47">INT(E38*F38)</f>
        <v>0</v>
      </c>
      <c r="H38" s="292"/>
      <c r="I38" s="142">
        <f t="shared" ref="I38:I47" si="48">INT(E38*H38)</f>
        <v>0</v>
      </c>
      <c r="J38" s="84">
        <f t="shared" ref="J38:J47" si="49">F38-H38</f>
        <v>0</v>
      </c>
      <c r="K38" s="84">
        <f t="shared" ref="K38:K47" si="50">G38-I38</f>
        <v>0</v>
      </c>
      <c r="L38" s="294"/>
      <c r="M38" s="149"/>
      <c r="N38" s="279"/>
      <c r="O38" s="280"/>
      <c r="P38" s="281"/>
      <c r="Q38" s="282"/>
      <c r="R38" s="283"/>
      <c r="S38" s="143">
        <f t="shared" ref="S38:S47" si="51">INT(Q38*R38)</f>
        <v>0</v>
      </c>
      <c r="T38" s="292"/>
      <c r="U38" s="142">
        <f t="shared" ref="U38:U47" si="52">INT(Q38*T38)</f>
        <v>0</v>
      </c>
      <c r="V38" s="84">
        <f t="shared" ref="V38:V47" si="53">R38-T38</f>
        <v>0</v>
      </c>
      <c r="W38" s="84">
        <f t="shared" ref="W38:W47" si="54">S38-U38</f>
        <v>0</v>
      </c>
      <c r="X38" s="294"/>
      <c r="Y38" s="149"/>
      <c r="Z38" s="279"/>
      <c r="AA38" s="280"/>
      <c r="AB38" s="281"/>
      <c r="AC38" s="282"/>
      <c r="AD38" s="283"/>
      <c r="AE38" s="143">
        <f t="shared" ref="AE38:AE47" si="55">INT(AC38*AD38)</f>
        <v>0</v>
      </c>
      <c r="AF38" s="292"/>
      <c r="AG38" s="142">
        <f t="shared" ref="AG38:AG47" si="56">INT(AC38*AF38)</f>
        <v>0</v>
      </c>
      <c r="AH38" s="84">
        <f t="shared" ref="AH38:AH47" si="57">AD38-AF38</f>
        <v>0</v>
      </c>
      <c r="AI38" s="84">
        <f t="shared" ref="AI38:AI47" si="58">AE38-AG38</f>
        <v>0</v>
      </c>
      <c r="AJ38" s="294"/>
      <c r="AK38" s="149"/>
      <c r="AL38" s="279"/>
      <c r="AM38" s="280"/>
      <c r="AN38" s="281"/>
      <c r="AO38" s="282"/>
      <c r="AP38" s="283"/>
      <c r="AQ38" s="143">
        <f t="shared" ref="AQ38:AQ47" si="59">INT(AO38*AP38)</f>
        <v>0</v>
      </c>
      <c r="AR38" s="292"/>
      <c r="AS38" s="142">
        <f t="shared" ref="AS38:AS47" si="60">INT(AO38*AR38)</f>
        <v>0</v>
      </c>
      <c r="AT38" s="84">
        <f t="shared" ref="AT38:AT47" si="61">AP38-AR38</f>
        <v>0</v>
      </c>
      <c r="AU38" s="84">
        <f t="shared" ref="AU38:AU47" si="62">AQ38-AS38</f>
        <v>0</v>
      </c>
      <c r="AV38" s="294"/>
    </row>
    <row r="39" spans="1:48" s="150" customFormat="1">
      <c r="A39" s="230"/>
      <c r="B39" s="284"/>
      <c r="C39" s="285"/>
      <c r="D39" s="281"/>
      <c r="E39" s="282"/>
      <c r="F39" s="283"/>
      <c r="G39" s="143">
        <f t="shared" si="47"/>
        <v>0</v>
      </c>
      <c r="H39" s="292"/>
      <c r="I39" s="142">
        <f t="shared" si="48"/>
        <v>0</v>
      </c>
      <c r="J39" s="84">
        <f t="shared" si="49"/>
        <v>0</v>
      </c>
      <c r="K39" s="84">
        <f t="shared" si="50"/>
        <v>0</v>
      </c>
      <c r="L39" s="294"/>
      <c r="M39" s="149"/>
      <c r="N39" s="284"/>
      <c r="O39" s="285"/>
      <c r="P39" s="281"/>
      <c r="Q39" s="282"/>
      <c r="R39" s="283"/>
      <c r="S39" s="143">
        <f t="shared" si="51"/>
        <v>0</v>
      </c>
      <c r="T39" s="292"/>
      <c r="U39" s="142">
        <f t="shared" si="52"/>
        <v>0</v>
      </c>
      <c r="V39" s="84">
        <f t="shared" si="53"/>
        <v>0</v>
      </c>
      <c r="W39" s="84">
        <f t="shared" si="54"/>
        <v>0</v>
      </c>
      <c r="X39" s="294"/>
      <c r="Y39" s="149"/>
      <c r="Z39" s="284"/>
      <c r="AA39" s="285"/>
      <c r="AB39" s="281"/>
      <c r="AC39" s="282"/>
      <c r="AD39" s="283"/>
      <c r="AE39" s="143">
        <f t="shared" si="55"/>
        <v>0</v>
      </c>
      <c r="AF39" s="292"/>
      <c r="AG39" s="142">
        <f t="shared" si="56"/>
        <v>0</v>
      </c>
      <c r="AH39" s="84">
        <f t="shared" si="57"/>
        <v>0</v>
      </c>
      <c r="AI39" s="84">
        <f t="shared" si="58"/>
        <v>0</v>
      </c>
      <c r="AJ39" s="294"/>
      <c r="AK39" s="149"/>
      <c r="AL39" s="284"/>
      <c r="AM39" s="285"/>
      <c r="AN39" s="281"/>
      <c r="AO39" s="282"/>
      <c r="AP39" s="283"/>
      <c r="AQ39" s="143">
        <f t="shared" si="59"/>
        <v>0</v>
      </c>
      <c r="AR39" s="292"/>
      <c r="AS39" s="142">
        <f t="shared" si="60"/>
        <v>0</v>
      </c>
      <c r="AT39" s="84">
        <f t="shared" si="61"/>
        <v>0</v>
      </c>
      <c r="AU39" s="84">
        <f t="shared" si="62"/>
        <v>0</v>
      </c>
      <c r="AV39" s="294"/>
    </row>
    <row r="40" spans="1:48" s="150" customFormat="1">
      <c r="A40" s="230"/>
      <c r="B40" s="284"/>
      <c r="C40" s="285"/>
      <c r="D40" s="281"/>
      <c r="E40" s="282"/>
      <c r="F40" s="283"/>
      <c r="G40" s="143">
        <f t="shared" si="47"/>
        <v>0</v>
      </c>
      <c r="H40" s="292"/>
      <c r="I40" s="142">
        <f t="shared" si="48"/>
        <v>0</v>
      </c>
      <c r="J40" s="84">
        <f t="shared" si="49"/>
        <v>0</v>
      </c>
      <c r="K40" s="84">
        <f t="shared" si="50"/>
        <v>0</v>
      </c>
      <c r="L40" s="294"/>
      <c r="M40" s="149"/>
      <c r="N40" s="284"/>
      <c r="O40" s="285"/>
      <c r="P40" s="281"/>
      <c r="Q40" s="282"/>
      <c r="R40" s="283"/>
      <c r="S40" s="143">
        <f t="shared" si="51"/>
        <v>0</v>
      </c>
      <c r="T40" s="292"/>
      <c r="U40" s="142">
        <f t="shared" si="52"/>
        <v>0</v>
      </c>
      <c r="V40" s="84">
        <f t="shared" si="53"/>
        <v>0</v>
      </c>
      <c r="W40" s="84">
        <f t="shared" si="54"/>
        <v>0</v>
      </c>
      <c r="X40" s="294"/>
      <c r="Y40" s="149"/>
      <c r="Z40" s="284"/>
      <c r="AA40" s="285"/>
      <c r="AB40" s="281"/>
      <c r="AC40" s="282"/>
      <c r="AD40" s="283"/>
      <c r="AE40" s="143">
        <f t="shared" si="55"/>
        <v>0</v>
      </c>
      <c r="AF40" s="292"/>
      <c r="AG40" s="142">
        <f t="shared" si="56"/>
        <v>0</v>
      </c>
      <c r="AH40" s="84">
        <f t="shared" si="57"/>
        <v>0</v>
      </c>
      <c r="AI40" s="84">
        <f t="shared" si="58"/>
        <v>0</v>
      </c>
      <c r="AJ40" s="294"/>
      <c r="AK40" s="149"/>
      <c r="AL40" s="284"/>
      <c r="AM40" s="285"/>
      <c r="AN40" s="281"/>
      <c r="AO40" s="282"/>
      <c r="AP40" s="283"/>
      <c r="AQ40" s="143">
        <f t="shared" si="59"/>
        <v>0</v>
      </c>
      <c r="AR40" s="292"/>
      <c r="AS40" s="142">
        <f t="shared" si="60"/>
        <v>0</v>
      </c>
      <c r="AT40" s="84">
        <f t="shared" si="61"/>
        <v>0</v>
      </c>
      <c r="AU40" s="84">
        <f t="shared" si="62"/>
        <v>0</v>
      </c>
      <c r="AV40" s="294"/>
    </row>
    <row r="41" spans="1:48" s="150" customFormat="1">
      <c r="A41" s="230"/>
      <c r="B41" s="284"/>
      <c r="C41" s="285"/>
      <c r="D41" s="281"/>
      <c r="E41" s="282"/>
      <c r="F41" s="283"/>
      <c r="G41" s="143">
        <f t="shared" si="47"/>
        <v>0</v>
      </c>
      <c r="H41" s="292"/>
      <c r="I41" s="142">
        <f t="shared" si="48"/>
        <v>0</v>
      </c>
      <c r="J41" s="84">
        <f t="shared" si="49"/>
        <v>0</v>
      </c>
      <c r="K41" s="84">
        <f t="shared" si="50"/>
        <v>0</v>
      </c>
      <c r="L41" s="294"/>
      <c r="M41" s="149"/>
      <c r="N41" s="284"/>
      <c r="O41" s="285"/>
      <c r="P41" s="281"/>
      <c r="Q41" s="282"/>
      <c r="R41" s="283"/>
      <c r="S41" s="143">
        <f t="shared" si="51"/>
        <v>0</v>
      </c>
      <c r="T41" s="292"/>
      <c r="U41" s="142">
        <f t="shared" si="52"/>
        <v>0</v>
      </c>
      <c r="V41" s="84">
        <f t="shared" si="53"/>
        <v>0</v>
      </c>
      <c r="W41" s="84">
        <f t="shared" si="54"/>
        <v>0</v>
      </c>
      <c r="X41" s="294"/>
      <c r="Y41" s="149"/>
      <c r="Z41" s="284"/>
      <c r="AA41" s="285"/>
      <c r="AB41" s="281"/>
      <c r="AC41" s="282"/>
      <c r="AD41" s="283"/>
      <c r="AE41" s="143">
        <f t="shared" si="55"/>
        <v>0</v>
      </c>
      <c r="AF41" s="292"/>
      <c r="AG41" s="142">
        <f t="shared" si="56"/>
        <v>0</v>
      </c>
      <c r="AH41" s="84">
        <f t="shared" si="57"/>
        <v>0</v>
      </c>
      <c r="AI41" s="84">
        <f t="shared" si="58"/>
        <v>0</v>
      </c>
      <c r="AJ41" s="294"/>
      <c r="AK41" s="149"/>
      <c r="AL41" s="284"/>
      <c r="AM41" s="285"/>
      <c r="AN41" s="281"/>
      <c r="AO41" s="282"/>
      <c r="AP41" s="283"/>
      <c r="AQ41" s="143">
        <f t="shared" si="59"/>
        <v>0</v>
      </c>
      <c r="AR41" s="292"/>
      <c r="AS41" s="142">
        <f t="shared" si="60"/>
        <v>0</v>
      </c>
      <c r="AT41" s="84">
        <f t="shared" si="61"/>
        <v>0</v>
      </c>
      <c r="AU41" s="84">
        <f t="shared" si="62"/>
        <v>0</v>
      </c>
      <c r="AV41" s="294"/>
    </row>
    <row r="42" spans="1:48" s="150" customFormat="1">
      <c r="A42" s="230"/>
      <c r="B42" s="284"/>
      <c r="C42" s="285"/>
      <c r="D42" s="281"/>
      <c r="E42" s="282"/>
      <c r="F42" s="283"/>
      <c r="G42" s="143">
        <f t="shared" si="47"/>
        <v>0</v>
      </c>
      <c r="H42" s="292"/>
      <c r="I42" s="142">
        <f t="shared" si="48"/>
        <v>0</v>
      </c>
      <c r="J42" s="84">
        <f t="shared" si="49"/>
        <v>0</v>
      </c>
      <c r="K42" s="84">
        <f t="shared" si="50"/>
        <v>0</v>
      </c>
      <c r="L42" s="294"/>
      <c r="M42" s="149"/>
      <c r="N42" s="284"/>
      <c r="O42" s="285"/>
      <c r="P42" s="281"/>
      <c r="Q42" s="282"/>
      <c r="R42" s="283"/>
      <c r="S42" s="143">
        <f t="shared" si="51"/>
        <v>0</v>
      </c>
      <c r="T42" s="292"/>
      <c r="U42" s="142">
        <f t="shared" si="52"/>
        <v>0</v>
      </c>
      <c r="V42" s="84">
        <f t="shared" si="53"/>
        <v>0</v>
      </c>
      <c r="W42" s="84">
        <f t="shared" si="54"/>
        <v>0</v>
      </c>
      <c r="X42" s="294"/>
      <c r="Y42" s="149"/>
      <c r="Z42" s="284"/>
      <c r="AA42" s="285"/>
      <c r="AB42" s="281"/>
      <c r="AC42" s="282"/>
      <c r="AD42" s="283"/>
      <c r="AE42" s="143">
        <f t="shared" si="55"/>
        <v>0</v>
      </c>
      <c r="AF42" s="292"/>
      <c r="AG42" s="142">
        <f t="shared" si="56"/>
        <v>0</v>
      </c>
      <c r="AH42" s="84">
        <f t="shared" si="57"/>
        <v>0</v>
      </c>
      <c r="AI42" s="84">
        <f t="shared" si="58"/>
        <v>0</v>
      </c>
      <c r="AJ42" s="294"/>
      <c r="AK42" s="149"/>
      <c r="AL42" s="284"/>
      <c r="AM42" s="285"/>
      <c r="AN42" s="281"/>
      <c r="AO42" s="282"/>
      <c r="AP42" s="283"/>
      <c r="AQ42" s="143">
        <f t="shared" si="59"/>
        <v>0</v>
      </c>
      <c r="AR42" s="292"/>
      <c r="AS42" s="142">
        <f t="shared" si="60"/>
        <v>0</v>
      </c>
      <c r="AT42" s="84">
        <f t="shared" si="61"/>
        <v>0</v>
      </c>
      <c r="AU42" s="84">
        <f t="shared" si="62"/>
        <v>0</v>
      </c>
      <c r="AV42" s="294"/>
    </row>
    <row r="43" spans="1:48" s="150" customFormat="1">
      <c r="A43" s="230"/>
      <c r="B43" s="284"/>
      <c r="C43" s="285"/>
      <c r="D43" s="281"/>
      <c r="E43" s="282"/>
      <c r="F43" s="283"/>
      <c r="G43" s="143">
        <f t="shared" si="47"/>
        <v>0</v>
      </c>
      <c r="H43" s="292"/>
      <c r="I43" s="142">
        <f t="shared" si="48"/>
        <v>0</v>
      </c>
      <c r="J43" s="84">
        <f t="shared" si="49"/>
        <v>0</v>
      </c>
      <c r="K43" s="84">
        <f t="shared" si="50"/>
        <v>0</v>
      </c>
      <c r="L43" s="294"/>
      <c r="M43" s="149"/>
      <c r="N43" s="284"/>
      <c r="O43" s="285"/>
      <c r="P43" s="281"/>
      <c r="Q43" s="282"/>
      <c r="R43" s="283"/>
      <c r="S43" s="143">
        <f t="shared" si="51"/>
        <v>0</v>
      </c>
      <c r="T43" s="292"/>
      <c r="U43" s="142">
        <f t="shared" si="52"/>
        <v>0</v>
      </c>
      <c r="V43" s="84">
        <f t="shared" si="53"/>
        <v>0</v>
      </c>
      <c r="W43" s="84">
        <f t="shared" si="54"/>
        <v>0</v>
      </c>
      <c r="X43" s="294"/>
      <c r="Y43" s="149"/>
      <c r="Z43" s="284"/>
      <c r="AA43" s="285"/>
      <c r="AB43" s="281"/>
      <c r="AC43" s="282"/>
      <c r="AD43" s="283"/>
      <c r="AE43" s="143">
        <f t="shared" si="55"/>
        <v>0</v>
      </c>
      <c r="AF43" s="292"/>
      <c r="AG43" s="142">
        <f t="shared" si="56"/>
        <v>0</v>
      </c>
      <c r="AH43" s="84">
        <f t="shared" si="57"/>
        <v>0</v>
      </c>
      <c r="AI43" s="84">
        <f t="shared" si="58"/>
        <v>0</v>
      </c>
      <c r="AJ43" s="294"/>
      <c r="AK43" s="149"/>
      <c r="AL43" s="284"/>
      <c r="AM43" s="285"/>
      <c r="AN43" s="281"/>
      <c r="AO43" s="282"/>
      <c r="AP43" s="283"/>
      <c r="AQ43" s="143">
        <f t="shared" si="59"/>
        <v>0</v>
      </c>
      <c r="AR43" s="292"/>
      <c r="AS43" s="142">
        <f t="shared" si="60"/>
        <v>0</v>
      </c>
      <c r="AT43" s="84">
        <f t="shared" si="61"/>
        <v>0</v>
      </c>
      <c r="AU43" s="84">
        <f t="shared" si="62"/>
        <v>0</v>
      </c>
      <c r="AV43" s="294"/>
    </row>
    <row r="44" spans="1:48" s="150" customFormat="1">
      <c r="A44" s="230"/>
      <c r="B44" s="284"/>
      <c r="C44" s="286"/>
      <c r="D44" s="281"/>
      <c r="E44" s="282"/>
      <c r="F44" s="283"/>
      <c r="G44" s="143">
        <f t="shared" si="47"/>
        <v>0</v>
      </c>
      <c r="H44" s="292"/>
      <c r="I44" s="142">
        <f t="shared" si="48"/>
        <v>0</v>
      </c>
      <c r="J44" s="84">
        <f t="shared" si="49"/>
        <v>0</v>
      </c>
      <c r="K44" s="84">
        <f t="shared" si="50"/>
        <v>0</v>
      </c>
      <c r="L44" s="294"/>
      <c r="M44" s="149"/>
      <c r="N44" s="284"/>
      <c r="O44" s="286"/>
      <c r="P44" s="281"/>
      <c r="Q44" s="282"/>
      <c r="R44" s="283"/>
      <c r="S44" s="143">
        <f t="shared" si="51"/>
        <v>0</v>
      </c>
      <c r="T44" s="292"/>
      <c r="U44" s="142">
        <f t="shared" si="52"/>
        <v>0</v>
      </c>
      <c r="V44" s="84">
        <f t="shared" si="53"/>
        <v>0</v>
      </c>
      <c r="W44" s="84">
        <f t="shared" si="54"/>
        <v>0</v>
      </c>
      <c r="X44" s="294"/>
      <c r="Y44" s="149"/>
      <c r="Z44" s="284"/>
      <c r="AA44" s="286"/>
      <c r="AB44" s="281"/>
      <c r="AC44" s="282"/>
      <c r="AD44" s="283"/>
      <c r="AE44" s="143">
        <f t="shared" si="55"/>
        <v>0</v>
      </c>
      <c r="AF44" s="292"/>
      <c r="AG44" s="142">
        <f t="shared" si="56"/>
        <v>0</v>
      </c>
      <c r="AH44" s="84">
        <f t="shared" si="57"/>
        <v>0</v>
      </c>
      <c r="AI44" s="84">
        <f t="shared" si="58"/>
        <v>0</v>
      </c>
      <c r="AJ44" s="294"/>
      <c r="AK44" s="149"/>
      <c r="AL44" s="284"/>
      <c r="AM44" s="286"/>
      <c r="AN44" s="281"/>
      <c r="AO44" s="282"/>
      <c r="AP44" s="283"/>
      <c r="AQ44" s="143">
        <f t="shared" si="59"/>
        <v>0</v>
      </c>
      <c r="AR44" s="292"/>
      <c r="AS44" s="142">
        <f t="shared" si="60"/>
        <v>0</v>
      </c>
      <c r="AT44" s="84">
        <f t="shared" si="61"/>
        <v>0</v>
      </c>
      <c r="AU44" s="84">
        <f t="shared" si="62"/>
        <v>0</v>
      </c>
      <c r="AV44" s="294"/>
    </row>
    <row r="45" spans="1:48" s="150" customFormat="1">
      <c r="A45" s="230"/>
      <c r="B45" s="284"/>
      <c r="C45" s="286"/>
      <c r="D45" s="281"/>
      <c r="E45" s="282"/>
      <c r="F45" s="283"/>
      <c r="G45" s="143">
        <f t="shared" si="47"/>
        <v>0</v>
      </c>
      <c r="H45" s="292"/>
      <c r="I45" s="142">
        <f t="shared" si="48"/>
        <v>0</v>
      </c>
      <c r="J45" s="84">
        <f t="shared" si="49"/>
        <v>0</v>
      </c>
      <c r="K45" s="84">
        <f t="shared" si="50"/>
        <v>0</v>
      </c>
      <c r="L45" s="294"/>
      <c r="M45" s="149"/>
      <c r="N45" s="284"/>
      <c r="O45" s="286"/>
      <c r="P45" s="281"/>
      <c r="Q45" s="282"/>
      <c r="R45" s="283"/>
      <c r="S45" s="143">
        <f t="shared" si="51"/>
        <v>0</v>
      </c>
      <c r="T45" s="292"/>
      <c r="U45" s="142">
        <f t="shared" si="52"/>
        <v>0</v>
      </c>
      <c r="V45" s="84">
        <f t="shared" si="53"/>
        <v>0</v>
      </c>
      <c r="W45" s="84">
        <f t="shared" si="54"/>
        <v>0</v>
      </c>
      <c r="X45" s="294"/>
      <c r="Y45" s="149"/>
      <c r="Z45" s="284"/>
      <c r="AA45" s="286"/>
      <c r="AB45" s="281"/>
      <c r="AC45" s="282"/>
      <c r="AD45" s="283"/>
      <c r="AE45" s="143">
        <f t="shared" si="55"/>
        <v>0</v>
      </c>
      <c r="AF45" s="292"/>
      <c r="AG45" s="142">
        <f t="shared" si="56"/>
        <v>0</v>
      </c>
      <c r="AH45" s="84">
        <f t="shared" si="57"/>
        <v>0</v>
      </c>
      <c r="AI45" s="84">
        <f t="shared" si="58"/>
        <v>0</v>
      </c>
      <c r="AJ45" s="294"/>
      <c r="AK45" s="149"/>
      <c r="AL45" s="284"/>
      <c r="AM45" s="286"/>
      <c r="AN45" s="281"/>
      <c r="AO45" s="282"/>
      <c r="AP45" s="283"/>
      <c r="AQ45" s="143">
        <f t="shared" si="59"/>
        <v>0</v>
      </c>
      <c r="AR45" s="292"/>
      <c r="AS45" s="142">
        <f t="shared" si="60"/>
        <v>0</v>
      </c>
      <c r="AT45" s="84">
        <f t="shared" si="61"/>
        <v>0</v>
      </c>
      <c r="AU45" s="84">
        <f t="shared" si="62"/>
        <v>0</v>
      </c>
      <c r="AV45" s="294"/>
    </row>
    <row r="46" spans="1:48" s="150" customFormat="1">
      <c r="A46" s="230"/>
      <c r="B46" s="284"/>
      <c r="C46" s="286"/>
      <c r="D46" s="281"/>
      <c r="E46" s="282"/>
      <c r="F46" s="283"/>
      <c r="G46" s="143">
        <f t="shared" si="47"/>
        <v>0</v>
      </c>
      <c r="H46" s="292"/>
      <c r="I46" s="142">
        <f t="shared" si="48"/>
        <v>0</v>
      </c>
      <c r="J46" s="84">
        <f t="shared" si="49"/>
        <v>0</v>
      </c>
      <c r="K46" s="84">
        <f t="shared" si="50"/>
        <v>0</v>
      </c>
      <c r="L46" s="294"/>
      <c r="M46" s="149"/>
      <c r="N46" s="284"/>
      <c r="O46" s="286"/>
      <c r="P46" s="281"/>
      <c r="Q46" s="282"/>
      <c r="R46" s="283"/>
      <c r="S46" s="143">
        <f t="shared" si="51"/>
        <v>0</v>
      </c>
      <c r="T46" s="292"/>
      <c r="U46" s="142">
        <f t="shared" si="52"/>
        <v>0</v>
      </c>
      <c r="V46" s="84">
        <f t="shared" si="53"/>
        <v>0</v>
      </c>
      <c r="W46" s="84">
        <f t="shared" si="54"/>
        <v>0</v>
      </c>
      <c r="X46" s="294"/>
      <c r="Y46" s="149"/>
      <c r="Z46" s="284"/>
      <c r="AA46" s="286"/>
      <c r="AB46" s="281"/>
      <c r="AC46" s="282"/>
      <c r="AD46" s="283"/>
      <c r="AE46" s="143">
        <f t="shared" si="55"/>
        <v>0</v>
      </c>
      <c r="AF46" s="292"/>
      <c r="AG46" s="142">
        <f t="shared" si="56"/>
        <v>0</v>
      </c>
      <c r="AH46" s="84">
        <f t="shared" si="57"/>
        <v>0</v>
      </c>
      <c r="AI46" s="84">
        <f t="shared" si="58"/>
        <v>0</v>
      </c>
      <c r="AJ46" s="294"/>
      <c r="AK46" s="149"/>
      <c r="AL46" s="284"/>
      <c r="AM46" s="286"/>
      <c r="AN46" s="281"/>
      <c r="AO46" s="282"/>
      <c r="AP46" s="283"/>
      <c r="AQ46" s="143">
        <f t="shared" si="59"/>
        <v>0</v>
      </c>
      <c r="AR46" s="292"/>
      <c r="AS46" s="142">
        <f t="shared" si="60"/>
        <v>0</v>
      </c>
      <c r="AT46" s="84">
        <f t="shared" si="61"/>
        <v>0</v>
      </c>
      <c r="AU46" s="84">
        <f t="shared" si="62"/>
        <v>0</v>
      </c>
      <c r="AV46" s="294"/>
    </row>
    <row r="47" spans="1:48" s="150" customFormat="1" ht="24.75" thickBot="1">
      <c r="A47" s="230"/>
      <c r="B47" s="287"/>
      <c r="C47" s="288"/>
      <c r="D47" s="289"/>
      <c r="E47" s="290"/>
      <c r="F47" s="291"/>
      <c r="G47" s="141">
        <f t="shared" si="47"/>
        <v>0</v>
      </c>
      <c r="H47" s="293"/>
      <c r="I47" s="140">
        <f t="shared" si="48"/>
        <v>0</v>
      </c>
      <c r="J47" s="85">
        <f t="shared" si="49"/>
        <v>0</v>
      </c>
      <c r="K47" s="85">
        <f t="shared" si="50"/>
        <v>0</v>
      </c>
      <c r="L47" s="295"/>
      <c r="M47" s="149"/>
      <c r="N47" s="287"/>
      <c r="O47" s="288"/>
      <c r="P47" s="289"/>
      <c r="Q47" s="290"/>
      <c r="R47" s="291"/>
      <c r="S47" s="141">
        <f t="shared" si="51"/>
        <v>0</v>
      </c>
      <c r="T47" s="293"/>
      <c r="U47" s="140">
        <f t="shared" si="52"/>
        <v>0</v>
      </c>
      <c r="V47" s="85">
        <f t="shared" si="53"/>
        <v>0</v>
      </c>
      <c r="W47" s="85">
        <f t="shared" si="54"/>
        <v>0</v>
      </c>
      <c r="X47" s="295"/>
      <c r="Y47" s="149"/>
      <c r="Z47" s="287"/>
      <c r="AA47" s="288"/>
      <c r="AB47" s="289"/>
      <c r="AC47" s="290"/>
      <c r="AD47" s="291"/>
      <c r="AE47" s="141">
        <f t="shared" si="55"/>
        <v>0</v>
      </c>
      <c r="AF47" s="293"/>
      <c r="AG47" s="140">
        <f t="shared" si="56"/>
        <v>0</v>
      </c>
      <c r="AH47" s="85">
        <f t="shared" si="57"/>
        <v>0</v>
      </c>
      <c r="AI47" s="85">
        <f t="shared" si="58"/>
        <v>0</v>
      </c>
      <c r="AJ47" s="295"/>
      <c r="AK47" s="149"/>
      <c r="AL47" s="287"/>
      <c r="AM47" s="288"/>
      <c r="AN47" s="289"/>
      <c r="AO47" s="290"/>
      <c r="AP47" s="291"/>
      <c r="AQ47" s="141">
        <f t="shared" si="59"/>
        <v>0</v>
      </c>
      <c r="AR47" s="293"/>
      <c r="AS47" s="140">
        <f t="shared" si="60"/>
        <v>0</v>
      </c>
      <c r="AT47" s="85">
        <f t="shared" si="61"/>
        <v>0</v>
      </c>
      <c r="AU47" s="85">
        <f t="shared" si="62"/>
        <v>0</v>
      </c>
      <c r="AV47" s="295"/>
    </row>
    <row r="48" spans="1:48" s="150" customFormat="1" ht="25.5" thickTop="1" thickBot="1">
      <c r="A48" s="230"/>
      <c r="B48" s="1481" t="s">
        <v>558</v>
      </c>
      <c r="C48" s="1482"/>
      <c r="D48" s="1482"/>
      <c r="E48" s="1482"/>
      <c r="F48" s="139"/>
      <c r="G48" s="139">
        <f t="shared" ref="G48" si="63">SUM(G38:G47)</f>
        <v>0</v>
      </c>
      <c r="H48" s="138"/>
      <c r="I48" s="138">
        <f t="shared" ref="I48" si="64">SUM(I38:I47)</f>
        <v>0</v>
      </c>
      <c r="J48" s="137"/>
      <c r="K48" s="137">
        <f t="shared" ref="K48" si="65">SUM(K38:K47)</f>
        <v>0</v>
      </c>
      <c r="L48" s="136"/>
      <c r="M48" s="149"/>
      <c r="N48" s="1481" t="s">
        <v>558</v>
      </c>
      <c r="O48" s="1482"/>
      <c r="P48" s="1482"/>
      <c r="Q48" s="1482"/>
      <c r="R48" s="139"/>
      <c r="S48" s="139">
        <f t="shared" ref="S48" si="66">SUM(S38:S47)</f>
        <v>0</v>
      </c>
      <c r="T48" s="138"/>
      <c r="U48" s="138">
        <f t="shared" ref="U48" si="67">SUM(U38:U47)</f>
        <v>0</v>
      </c>
      <c r="V48" s="137"/>
      <c r="W48" s="137">
        <f t="shared" ref="W48" si="68">SUM(W38:W47)</f>
        <v>0</v>
      </c>
      <c r="X48" s="136"/>
      <c r="Y48" s="149"/>
      <c r="Z48" s="1481" t="s">
        <v>558</v>
      </c>
      <c r="AA48" s="1482"/>
      <c r="AB48" s="1482"/>
      <c r="AC48" s="1482"/>
      <c r="AD48" s="139"/>
      <c r="AE48" s="139">
        <f t="shared" ref="AE48" si="69">SUM(AE38:AE47)</f>
        <v>0</v>
      </c>
      <c r="AF48" s="138"/>
      <c r="AG48" s="138">
        <f t="shared" ref="AG48" si="70">SUM(AG38:AG47)</f>
        <v>0</v>
      </c>
      <c r="AH48" s="137"/>
      <c r="AI48" s="137">
        <f t="shared" ref="AI48" si="71">SUM(AI38:AI47)</f>
        <v>0</v>
      </c>
      <c r="AJ48" s="136"/>
      <c r="AK48" s="149"/>
      <c r="AL48" s="1481" t="s">
        <v>558</v>
      </c>
      <c r="AM48" s="1482"/>
      <c r="AN48" s="1482"/>
      <c r="AO48" s="1482"/>
      <c r="AP48" s="139"/>
      <c r="AQ48" s="139">
        <f t="shared" ref="AQ48" si="72">SUM(AQ38:AQ47)</f>
        <v>0</v>
      </c>
      <c r="AR48" s="138"/>
      <c r="AS48" s="138">
        <f t="shared" ref="AS48" si="73">SUM(AS38:AS47)</f>
        <v>0</v>
      </c>
      <c r="AT48" s="137"/>
      <c r="AU48" s="137">
        <f t="shared" ref="AU48" si="74">SUM(AU38:AU47)</f>
        <v>0</v>
      </c>
      <c r="AV48" s="136"/>
    </row>
    <row r="49" spans="1:48" s="150" customFormat="1">
      <c r="A49" s="230"/>
      <c r="B49" s="279"/>
      <c r="C49" s="280"/>
      <c r="D49" s="281"/>
      <c r="E49" s="282"/>
      <c r="F49" s="283"/>
      <c r="G49" s="143">
        <f t="shared" ref="G49:G58" si="75">INT(E49*F49)</f>
        <v>0</v>
      </c>
      <c r="H49" s="292"/>
      <c r="I49" s="142">
        <f t="shared" ref="I49:I58" si="76">INT(E49*H49)</f>
        <v>0</v>
      </c>
      <c r="J49" s="84">
        <f t="shared" ref="J49:J58" si="77">F49-H49</f>
        <v>0</v>
      </c>
      <c r="K49" s="84">
        <f t="shared" ref="K49:K58" si="78">G49-I49</f>
        <v>0</v>
      </c>
      <c r="L49" s="294"/>
      <c r="M49" s="149"/>
      <c r="N49" s="279"/>
      <c r="O49" s="280"/>
      <c r="P49" s="281"/>
      <c r="Q49" s="282"/>
      <c r="R49" s="283"/>
      <c r="S49" s="143">
        <f t="shared" ref="S49:S58" si="79">INT(Q49*R49)</f>
        <v>0</v>
      </c>
      <c r="T49" s="292"/>
      <c r="U49" s="142">
        <f t="shared" ref="U49:U58" si="80">INT(Q49*T49)</f>
        <v>0</v>
      </c>
      <c r="V49" s="84">
        <f t="shared" ref="V49:V58" si="81">R49-T49</f>
        <v>0</v>
      </c>
      <c r="W49" s="84">
        <f t="shared" ref="W49:W58" si="82">S49-U49</f>
        <v>0</v>
      </c>
      <c r="X49" s="294"/>
      <c r="Y49" s="149"/>
      <c r="Z49" s="279"/>
      <c r="AA49" s="280"/>
      <c r="AB49" s="281"/>
      <c r="AC49" s="282"/>
      <c r="AD49" s="283"/>
      <c r="AE49" s="143">
        <f t="shared" ref="AE49:AE58" si="83">INT(AC49*AD49)</f>
        <v>0</v>
      </c>
      <c r="AF49" s="292"/>
      <c r="AG49" s="142">
        <f t="shared" ref="AG49:AG58" si="84">INT(AC49*AF49)</f>
        <v>0</v>
      </c>
      <c r="AH49" s="84">
        <f t="shared" ref="AH49:AH58" si="85">AD49-AF49</f>
        <v>0</v>
      </c>
      <c r="AI49" s="84">
        <f t="shared" ref="AI49:AI58" si="86">AE49-AG49</f>
        <v>0</v>
      </c>
      <c r="AJ49" s="294"/>
      <c r="AK49" s="149"/>
      <c r="AL49" s="279"/>
      <c r="AM49" s="280"/>
      <c r="AN49" s="281"/>
      <c r="AO49" s="282"/>
      <c r="AP49" s="283"/>
      <c r="AQ49" s="143">
        <f t="shared" ref="AQ49:AQ58" si="87">INT(AO49*AP49)</f>
        <v>0</v>
      </c>
      <c r="AR49" s="292"/>
      <c r="AS49" s="142">
        <f t="shared" ref="AS49:AS58" si="88">INT(AO49*AR49)</f>
        <v>0</v>
      </c>
      <c r="AT49" s="84">
        <f t="shared" ref="AT49:AT58" si="89">AP49-AR49</f>
        <v>0</v>
      </c>
      <c r="AU49" s="84">
        <f t="shared" ref="AU49:AU58" si="90">AQ49-AS49</f>
        <v>0</v>
      </c>
      <c r="AV49" s="294"/>
    </row>
    <row r="50" spans="1:48" s="150" customFormat="1">
      <c r="A50" s="230"/>
      <c r="B50" s="284"/>
      <c r="C50" s="285"/>
      <c r="D50" s="281"/>
      <c r="E50" s="282"/>
      <c r="F50" s="283"/>
      <c r="G50" s="143">
        <f t="shared" si="75"/>
        <v>0</v>
      </c>
      <c r="H50" s="292"/>
      <c r="I50" s="142">
        <f t="shared" si="76"/>
        <v>0</v>
      </c>
      <c r="J50" s="84">
        <f t="shared" si="77"/>
        <v>0</v>
      </c>
      <c r="K50" s="84">
        <f t="shared" si="78"/>
        <v>0</v>
      </c>
      <c r="L50" s="294"/>
      <c r="M50" s="149"/>
      <c r="N50" s="284"/>
      <c r="O50" s="285"/>
      <c r="P50" s="281"/>
      <c r="Q50" s="282"/>
      <c r="R50" s="283"/>
      <c r="S50" s="143">
        <f t="shared" si="79"/>
        <v>0</v>
      </c>
      <c r="T50" s="292"/>
      <c r="U50" s="142">
        <f t="shared" si="80"/>
        <v>0</v>
      </c>
      <c r="V50" s="84">
        <f t="shared" si="81"/>
        <v>0</v>
      </c>
      <c r="W50" s="84">
        <f t="shared" si="82"/>
        <v>0</v>
      </c>
      <c r="X50" s="294"/>
      <c r="Y50" s="149"/>
      <c r="Z50" s="284"/>
      <c r="AA50" s="285"/>
      <c r="AB50" s="281"/>
      <c r="AC50" s="282"/>
      <c r="AD50" s="283"/>
      <c r="AE50" s="143">
        <f t="shared" si="83"/>
        <v>0</v>
      </c>
      <c r="AF50" s="292"/>
      <c r="AG50" s="142">
        <f t="shared" si="84"/>
        <v>0</v>
      </c>
      <c r="AH50" s="84">
        <f t="shared" si="85"/>
        <v>0</v>
      </c>
      <c r="AI50" s="84">
        <f t="shared" si="86"/>
        <v>0</v>
      </c>
      <c r="AJ50" s="294"/>
      <c r="AK50" s="149"/>
      <c r="AL50" s="284"/>
      <c r="AM50" s="285"/>
      <c r="AN50" s="281"/>
      <c r="AO50" s="282"/>
      <c r="AP50" s="283"/>
      <c r="AQ50" s="143">
        <f t="shared" si="87"/>
        <v>0</v>
      </c>
      <c r="AR50" s="292"/>
      <c r="AS50" s="142">
        <f t="shared" si="88"/>
        <v>0</v>
      </c>
      <c r="AT50" s="84">
        <f t="shared" si="89"/>
        <v>0</v>
      </c>
      <c r="AU50" s="84">
        <f t="shared" si="90"/>
        <v>0</v>
      </c>
      <c r="AV50" s="294"/>
    </row>
    <row r="51" spans="1:48" s="150" customFormat="1">
      <c r="A51" s="230"/>
      <c r="B51" s="284"/>
      <c r="C51" s="285"/>
      <c r="D51" s="281"/>
      <c r="E51" s="282"/>
      <c r="F51" s="283"/>
      <c r="G51" s="143">
        <f t="shared" si="75"/>
        <v>0</v>
      </c>
      <c r="H51" s="292"/>
      <c r="I51" s="142">
        <f t="shared" si="76"/>
        <v>0</v>
      </c>
      <c r="J51" s="84">
        <f t="shared" si="77"/>
        <v>0</v>
      </c>
      <c r="K51" s="84">
        <f t="shared" si="78"/>
        <v>0</v>
      </c>
      <c r="L51" s="294"/>
      <c r="M51" s="149"/>
      <c r="N51" s="284"/>
      <c r="O51" s="285"/>
      <c r="P51" s="281"/>
      <c r="Q51" s="282"/>
      <c r="R51" s="283"/>
      <c r="S51" s="143">
        <f t="shared" si="79"/>
        <v>0</v>
      </c>
      <c r="T51" s="292"/>
      <c r="U51" s="142">
        <f t="shared" si="80"/>
        <v>0</v>
      </c>
      <c r="V51" s="84">
        <f t="shared" si="81"/>
        <v>0</v>
      </c>
      <c r="W51" s="84">
        <f t="shared" si="82"/>
        <v>0</v>
      </c>
      <c r="X51" s="294"/>
      <c r="Y51" s="149"/>
      <c r="Z51" s="284"/>
      <c r="AA51" s="285"/>
      <c r="AB51" s="281"/>
      <c r="AC51" s="282"/>
      <c r="AD51" s="283"/>
      <c r="AE51" s="143">
        <f t="shared" si="83"/>
        <v>0</v>
      </c>
      <c r="AF51" s="292"/>
      <c r="AG51" s="142">
        <f t="shared" si="84"/>
        <v>0</v>
      </c>
      <c r="AH51" s="84">
        <f t="shared" si="85"/>
        <v>0</v>
      </c>
      <c r="AI51" s="84">
        <f t="shared" si="86"/>
        <v>0</v>
      </c>
      <c r="AJ51" s="294"/>
      <c r="AK51" s="149"/>
      <c r="AL51" s="284"/>
      <c r="AM51" s="285"/>
      <c r="AN51" s="281"/>
      <c r="AO51" s="282"/>
      <c r="AP51" s="283"/>
      <c r="AQ51" s="143">
        <f t="shared" si="87"/>
        <v>0</v>
      </c>
      <c r="AR51" s="292"/>
      <c r="AS51" s="142">
        <f t="shared" si="88"/>
        <v>0</v>
      </c>
      <c r="AT51" s="84">
        <f t="shared" si="89"/>
        <v>0</v>
      </c>
      <c r="AU51" s="84">
        <f t="shared" si="90"/>
        <v>0</v>
      </c>
      <c r="AV51" s="294"/>
    </row>
    <row r="52" spans="1:48" s="150" customFormat="1">
      <c r="A52" s="230"/>
      <c r="B52" s="284"/>
      <c r="C52" s="285"/>
      <c r="D52" s="281"/>
      <c r="E52" s="282"/>
      <c r="F52" s="283"/>
      <c r="G52" s="143">
        <f t="shared" si="75"/>
        <v>0</v>
      </c>
      <c r="H52" s="292"/>
      <c r="I52" s="142">
        <f t="shared" si="76"/>
        <v>0</v>
      </c>
      <c r="J52" s="84">
        <f t="shared" si="77"/>
        <v>0</v>
      </c>
      <c r="K52" s="84">
        <f t="shared" si="78"/>
        <v>0</v>
      </c>
      <c r="L52" s="294"/>
      <c r="M52" s="149"/>
      <c r="N52" s="284"/>
      <c r="O52" s="285"/>
      <c r="P52" s="281"/>
      <c r="Q52" s="282"/>
      <c r="R52" s="283"/>
      <c r="S52" s="143">
        <f t="shared" si="79"/>
        <v>0</v>
      </c>
      <c r="T52" s="292"/>
      <c r="U52" s="142">
        <f t="shared" si="80"/>
        <v>0</v>
      </c>
      <c r="V52" s="84">
        <f t="shared" si="81"/>
        <v>0</v>
      </c>
      <c r="W52" s="84">
        <f t="shared" si="82"/>
        <v>0</v>
      </c>
      <c r="X52" s="294"/>
      <c r="Y52" s="149"/>
      <c r="Z52" s="284"/>
      <c r="AA52" s="285"/>
      <c r="AB52" s="281"/>
      <c r="AC52" s="282"/>
      <c r="AD52" s="283"/>
      <c r="AE52" s="143">
        <f t="shared" si="83"/>
        <v>0</v>
      </c>
      <c r="AF52" s="292"/>
      <c r="AG52" s="142">
        <f t="shared" si="84"/>
        <v>0</v>
      </c>
      <c r="AH52" s="84">
        <f t="shared" si="85"/>
        <v>0</v>
      </c>
      <c r="AI52" s="84">
        <f t="shared" si="86"/>
        <v>0</v>
      </c>
      <c r="AJ52" s="294"/>
      <c r="AK52" s="149"/>
      <c r="AL52" s="284"/>
      <c r="AM52" s="285"/>
      <c r="AN52" s="281"/>
      <c r="AO52" s="282"/>
      <c r="AP52" s="283"/>
      <c r="AQ52" s="143">
        <f t="shared" si="87"/>
        <v>0</v>
      </c>
      <c r="AR52" s="292"/>
      <c r="AS52" s="142">
        <f t="shared" si="88"/>
        <v>0</v>
      </c>
      <c r="AT52" s="84">
        <f t="shared" si="89"/>
        <v>0</v>
      </c>
      <c r="AU52" s="84">
        <f t="shared" si="90"/>
        <v>0</v>
      </c>
      <c r="AV52" s="294"/>
    </row>
    <row r="53" spans="1:48" s="150" customFormat="1">
      <c r="A53" s="230"/>
      <c r="B53" s="284"/>
      <c r="C53" s="285"/>
      <c r="D53" s="281"/>
      <c r="E53" s="282"/>
      <c r="F53" s="283"/>
      <c r="G53" s="143">
        <f t="shared" si="75"/>
        <v>0</v>
      </c>
      <c r="H53" s="292"/>
      <c r="I53" s="142">
        <f t="shared" si="76"/>
        <v>0</v>
      </c>
      <c r="J53" s="84">
        <f t="shared" si="77"/>
        <v>0</v>
      </c>
      <c r="K53" s="84">
        <f t="shared" si="78"/>
        <v>0</v>
      </c>
      <c r="L53" s="294"/>
      <c r="M53" s="149"/>
      <c r="N53" s="284"/>
      <c r="O53" s="285"/>
      <c r="P53" s="281"/>
      <c r="Q53" s="282"/>
      <c r="R53" s="283"/>
      <c r="S53" s="143">
        <f t="shared" si="79"/>
        <v>0</v>
      </c>
      <c r="T53" s="292"/>
      <c r="U53" s="142">
        <f t="shared" si="80"/>
        <v>0</v>
      </c>
      <c r="V53" s="84">
        <f t="shared" si="81"/>
        <v>0</v>
      </c>
      <c r="W53" s="84">
        <f t="shared" si="82"/>
        <v>0</v>
      </c>
      <c r="X53" s="294"/>
      <c r="Y53" s="149"/>
      <c r="Z53" s="284"/>
      <c r="AA53" s="285"/>
      <c r="AB53" s="281"/>
      <c r="AC53" s="282"/>
      <c r="AD53" s="283"/>
      <c r="AE53" s="143">
        <f t="shared" si="83"/>
        <v>0</v>
      </c>
      <c r="AF53" s="292"/>
      <c r="AG53" s="142">
        <f t="shared" si="84"/>
        <v>0</v>
      </c>
      <c r="AH53" s="84">
        <f t="shared" si="85"/>
        <v>0</v>
      </c>
      <c r="AI53" s="84">
        <f t="shared" si="86"/>
        <v>0</v>
      </c>
      <c r="AJ53" s="294"/>
      <c r="AK53" s="149"/>
      <c r="AL53" s="284"/>
      <c r="AM53" s="285"/>
      <c r="AN53" s="281"/>
      <c r="AO53" s="282"/>
      <c r="AP53" s="283"/>
      <c r="AQ53" s="143">
        <f t="shared" si="87"/>
        <v>0</v>
      </c>
      <c r="AR53" s="292"/>
      <c r="AS53" s="142">
        <f t="shared" si="88"/>
        <v>0</v>
      </c>
      <c r="AT53" s="84">
        <f t="shared" si="89"/>
        <v>0</v>
      </c>
      <c r="AU53" s="84">
        <f t="shared" si="90"/>
        <v>0</v>
      </c>
      <c r="AV53" s="294"/>
    </row>
    <row r="54" spans="1:48" s="150" customFormat="1">
      <c r="A54" s="230"/>
      <c r="B54" s="284"/>
      <c r="C54" s="285"/>
      <c r="D54" s="281"/>
      <c r="E54" s="282"/>
      <c r="F54" s="283"/>
      <c r="G54" s="143">
        <f t="shared" si="75"/>
        <v>0</v>
      </c>
      <c r="H54" s="292"/>
      <c r="I54" s="142">
        <f t="shared" si="76"/>
        <v>0</v>
      </c>
      <c r="J54" s="84">
        <f t="shared" si="77"/>
        <v>0</v>
      </c>
      <c r="K54" s="84">
        <f t="shared" si="78"/>
        <v>0</v>
      </c>
      <c r="L54" s="294"/>
      <c r="M54" s="149"/>
      <c r="N54" s="284"/>
      <c r="O54" s="285"/>
      <c r="P54" s="281"/>
      <c r="Q54" s="282"/>
      <c r="R54" s="283"/>
      <c r="S54" s="143">
        <f t="shared" si="79"/>
        <v>0</v>
      </c>
      <c r="T54" s="292"/>
      <c r="U54" s="142">
        <f t="shared" si="80"/>
        <v>0</v>
      </c>
      <c r="V54" s="84">
        <f t="shared" si="81"/>
        <v>0</v>
      </c>
      <c r="W54" s="84">
        <f t="shared" si="82"/>
        <v>0</v>
      </c>
      <c r="X54" s="294"/>
      <c r="Y54" s="149"/>
      <c r="Z54" s="284"/>
      <c r="AA54" s="285"/>
      <c r="AB54" s="281"/>
      <c r="AC54" s="282"/>
      <c r="AD54" s="283"/>
      <c r="AE54" s="143">
        <f t="shared" si="83"/>
        <v>0</v>
      </c>
      <c r="AF54" s="292"/>
      <c r="AG54" s="142">
        <f t="shared" si="84"/>
        <v>0</v>
      </c>
      <c r="AH54" s="84">
        <f t="shared" si="85"/>
        <v>0</v>
      </c>
      <c r="AI54" s="84">
        <f t="shared" si="86"/>
        <v>0</v>
      </c>
      <c r="AJ54" s="294"/>
      <c r="AK54" s="149"/>
      <c r="AL54" s="284"/>
      <c r="AM54" s="285"/>
      <c r="AN54" s="281"/>
      <c r="AO54" s="282"/>
      <c r="AP54" s="283"/>
      <c r="AQ54" s="143">
        <f t="shared" si="87"/>
        <v>0</v>
      </c>
      <c r="AR54" s="292"/>
      <c r="AS54" s="142">
        <f t="shared" si="88"/>
        <v>0</v>
      </c>
      <c r="AT54" s="84">
        <f t="shared" si="89"/>
        <v>0</v>
      </c>
      <c r="AU54" s="84">
        <f t="shared" si="90"/>
        <v>0</v>
      </c>
      <c r="AV54" s="294"/>
    </row>
    <row r="55" spans="1:48" s="150" customFormat="1">
      <c r="A55" s="230"/>
      <c r="B55" s="284"/>
      <c r="C55" s="286"/>
      <c r="D55" s="281"/>
      <c r="E55" s="282"/>
      <c r="F55" s="283"/>
      <c r="G55" s="143">
        <f t="shared" si="75"/>
        <v>0</v>
      </c>
      <c r="H55" s="292"/>
      <c r="I55" s="142">
        <f t="shared" si="76"/>
        <v>0</v>
      </c>
      <c r="J55" s="84">
        <f t="shared" si="77"/>
        <v>0</v>
      </c>
      <c r="K55" s="84">
        <f t="shared" si="78"/>
        <v>0</v>
      </c>
      <c r="L55" s="294"/>
      <c r="M55" s="149"/>
      <c r="N55" s="284"/>
      <c r="O55" s="286"/>
      <c r="P55" s="281"/>
      <c r="Q55" s="282"/>
      <c r="R55" s="283"/>
      <c r="S55" s="143">
        <f t="shared" si="79"/>
        <v>0</v>
      </c>
      <c r="T55" s="292"/>
      <c r="U55" s="142">
        <f t="shared" si="80"/>
        <v>0</v>
      </c>
      <c r="V55" s="84">
        <f t="shared" si="81"/>
        <v>0</v>
      </c>
      <c r="W55" s="84">
        <f t="shared" si="82"/>
        <v>0</v>
      </c>
      <c r="X55" s="294"/>
      <c r="Y55" s="149"/>
      <c r="Z55" s="284"/>
      <c r="AA55" s="286"/>
      <c r="AB55" s="281"/>
      <c r="AC55" s="282"/>
      <c r="AD55" s="283"/>
      <c r="AE55" s="143">
        <f t="shared" si="83"/>
        <v>0</v>
      </c>
      <c r="AF55" s="292"/>
      <c r="AG55" s="142">
        <f t="shared" si="84"/>
        <v>0</v>
      </c>
      <c r="AH55" s="84">
        <f t="shared" si="85"/>
        <v>0</v>
      </c>
      <c r="AI55" s="84">
        <f t="shared" si="86"/>
        <v>0</v>
      </c>
      <c r="AJ55" s="294"/>
      <c r="AK55" s="149"/>
      <c r="AL55" s="284"/>
      <c r="AM55" s="286"/>
      <c r="AN55" s="281"/>
      <c r="AO55" s="282"/>
      <c r="AP55" s="283"/>
      <c r="AQ55" s="143">
        <f t="shared" si="87"/>
        <v>0</v>
      </c>
      <c r="AR55" s="292"/>
      <c r="AS55" s="142">
        <f t="shared" si="88"/>
        <v>0</v>
      </c>
      <c r="AT55" s="84">
        <f t="shared" si="89"/>
        <v>0</v>
      </c>
      <c r="AU55" s="84">
        <f t="shared" si="90"/>
        <v>0</v>
      </c>
      <c r="AV55" s="294"/>
    </row>
    <row r="56" spans="1:48" s="150" customFormat="1">
      <c r="A56" s="230"/>
      <c r="B56" s="284"/>
      <c r="C56" s="286"/>
      <c r="D56" s="281"/>
      <c r="E56" s="282"/>
      <c r="F56" s="283"/>
      <c r="G56" s="143">
        <f t="shared" si="75"/>
        <v>0</v>
      </c>
      <c r="H56" s="292"/>
      <c r="I56" s="142">
        <f t="shared" si="76"/>
        <v>0</v>
      </c>
      <c r="J56" s="84">
        <f t="shared" si="77"/>
        <v>0</v>
      </c>
      <c r="K56" s="84">
        <f t="shared" si="78"/>
        <v>0</v>
      </c>
      <c r="L56" s="294"/>
      <c r="M56" s="149"/>
      <c r="N56" s="284"/>
      <c r="O56" s="286"/>
      <c r="P56" s="281"/>
      <c r="Q56" s="282"/>
      <c r="R56" s="283"/>
      <c r="S56" s="143">
        <f t="shared" si="79"/>
        <v>0</v>
      </c>
      <c r="T56" s="292"/>
      <c r="U56" s="142">
        <f t="shared" si="80"/>
        <v>0</v>
      </c>
      <c r="V56" s="84">
        <f t="shared" si="81"/>
        <v>0</v>
      </c>
      <c r="W56" s="84">
        <f t="shared" si="82"/>
        <v>0</v>
      </c>
      <c r="X56" s="294"/>
      <c r="Y56" s="149"/>
      <c r="Z56" s="284"/>
      <c r="AA56" s="286"/>
      <c r="AB56" s="281"/>
      <c r="AC56" s="282"/>
      <c r="AD56" s="283"/>
      <c r="AE56" s="143">
        <f t="shared" si="83"/>
        <v>0</v>
      </c>
      <c r="AF56" s="292"/>
      <c r="AG56" s="142">
        <f t="shared" si="84"/>
        <v>0</v>
      </c>
      <c r="AH56" s="84">
        <f t="shared" si="85"/>
        <v>0</v>
      </c>
      <c r="AI56" s="84">
        <f t="shared" si="86"/>
        <v>0</v>
      </c>
      <c r="AJ56" s="294"/>
      <c r="AK56" s="149"/>
      <c r="AL56" s="284"/>
      <c r="AM56" s="286"/>
      <c r="AN56" s="281"/>
      <c r="AO56" s="282"/>
      <c r="AP56" s="283"/>
      <c r="AQ56" s="143">
        <f t="shared" si="87"/>
        <v>0</v>
      </c>
      <c r="AR56" s="292"/>
      <c r="AS56" s="142">
        <f t="shared" si="88"/>
        <v>0</v>
      </c>
      <c r="AT56" s="84">
        <f t="shared" si="89"/>
        <v>0</v>
      </c>
      <c r="AU56" s="84">
        <f t="shared" si="90"/>
        <v>0</v>
      </c>
      <c r="AV56" s="294"/>
    </row>
    <row r="57" spans="1:48" s="150" customFormat="1">
      <c r="A57" s="230"/>
      <c r="B57" s="284"/>
      <c r="C57" s="286"/>
      <c r="D57" s="281"/>
      <c r="E57" s="282"/>
      <c r="F57" s="283"/>
      <c r="G57" s="143">
        <f t="shared" si="75"/>
        <v>0</v>
      </c>
      <c r="H57" s="292"/>
      <c r="I57" s="142">
        <f t="shared" si="76"/>
        <v>0</v>
      </c>
      <c r="J57" s="84">
        <f t="shared" si="77"/>
        <v>0</v>
      </c>
      <c r="K57" s="84">
        <f t="shared" si="78"/>
        <v>0</v>
      </c>
      <c r="L57" s="294"/>
      <c r="M57" s="149"/>
      <c r="N57" s="284"/>
      <c r="O57" s="286"/>
      <c r="P57" s="281"/>
      <c r="Q57" s="282"/>
      <c r="R57" s="283"/>
      <c r="S57" s="143">
        <f t="shared" si="79"/>
        <v>0</v>
      </c>
      <c r="T57" s="292"/>
      <c r="U57" s="142">
        <f t="shared" si="80"/>
        <v>0</v>
      </c>
      <c r="V57" s="84">
        <f t="shared" si="81"/>
        <v>0</v>
      </c>
      <c r="W57" s="84">
        <f t="shared" si="82"/>
        <v>0</v>
      </c>
      <c r="X57" s="294"/>
      <c r="Y57" s="149"/>
      <c r="Z57" s="284"/>
      <c r="AA57" s="286"/>
      <c r="AB57" s="281"/>
      <c r="AC57" s="282"/>
      <c r="AD57" s="283"/>
      <c r="AE57" s="143">
        <f t="shared" si="83"/>
        <v>0</v>
      </c>
      <c r="AF57" s="292"/>
      <c r="AG57" s="142">
        <f t="shared" si="84"/>
        <v>0</v>
      </c>
      <c r="AH57" s="84">
        <f t="shared" si="85"/>
        <v>0</v>
      </c>
      <c r="AI57" s="84">
        <f t="shared" si="86"/>
        <v>0</v>
      </c>
      <c r="AJ57" s="294"/>
      <c r="AK57" s="149"/>
      <c r="AL57" s="284"/>
      <c r="AM57" s="286"/>
      <c r="AN57" s="281"/>
      <c r="AO57" s="282"/>
      <c r="AP57" s="283"/>
      <c r="AQ57" s="143">
        <f t="shared" si="87"/>
        <v>0</v>
      </c>
      <c r="AR57" s="292"/>
      <c r="AS57" s="142">
        <f t="shared" si="88"/>
        <v>0</v>
      </c>
      <c r="AT57" s="84">
        <f t="shared" si="89"/>
        <v>0</v>
      </c>
      <c r="AU57" s="84">
        <f t="shared" si="90"/>
        <v>0</v>
      </c>
      <c r="AV57" s="294"/>
    </row>
    <row r="58" spans="1:48" s="150" customFormat="1" ht="24.75" thickBot="1">
      <c r="A58" s="230"/>
      <c r="B58" s="287"/>
      <c r="C58" s="288"/>
      <c r="D58" s="289"/>
      <c r="E58" s="290"/>
      <c r="F58" s="291"/>
      <c r="G58" s="141">
        <f t="shared" si="75"/>
        <v>0</v>
      </c>
      <c r="H58" s="293"/>
      <c r="I58" s="140">
        <f t="shared" si="76"/>
        <v>0</v>
      </c>
      <c r="J58" s="85">
        <f t="shared" si="77"/>
        <v>0</v>
      </c>
      <c r="K58" s="85">
        <f t="shared" si="78"/>
        <v>0</v>
      </c>
      <c r="L58" s="295"/>
      <c r="M58" s="149"/>
      <c r="N58" s="287"/>
      <c r="O58" s="288"/>
      <c r="P58" s="289"/>
      <c r="Q58" s="290"/>
      <c r="R58" s="291"/>
      <c r="S58" s="141">
        <f t="shared" si="79"/>
        <v>0</v>
      </c>
      <c r="T58" s="293"/>
      <c r="U58" s="140">
        <f t="shared" si="80"/>
        <v>0</v>
      </c>
      <c r="V58" s="85">
        <f t="shared" si="81"/>
        <v>0</v>
      </c>
      <c r="W58" s="85">
        <f t="shared" si="82"/>
        <v>0</v>
      </c>
      <c r="X58" s="295"/>
      <c r="Y58" s="149"/>
      <c r="Z58" s="287"/>
      <c r="AA58" s="288"/>
      <c r="AB58" s="289"/>
      <c r="AC58" s="290"/>
      <c r="AD58" s="291"/>
      <c r="AE58" s="141">
        <f t="shared" si="83"/>
        <v>0</v>
      </c>
      <c r="AF58" s="293"/>
      <c r="AG58" s="140">
        <f t="shared" si="84"/>
        <v>0</v>
      </c>
      <c r="AH58" s="85">
        <f t="shared" si="85"/>
        <v>0</v>
      </c>
      <c r="AI58" s="85">
        <f t="shared" si="86"/>
        <v>0</v>
      </c>
      <c r="AJ58" s="295"/>
      <c r="AK58" s="149"/>
      <c r="AL58" s="287"/>
      <c r="AM58" s="288"/>
      <c r="AN58" s="289"/>
      <c r="AO58" s="290"/>
      <c r="AP58" s="291"/>
      <c r="AQ58" s="141">
        <f t="shared" si="87"/>
        <v>0</v>
      </c>
      <c r="AR58" s="293"/>
      <c r="AS58" s="140">
        <f t="shared" si="88"/>
        <v>0</v>
      </c>
      <c r="AT58" s="85">
        <f t="shared" si="89"/>
        <v>0</v>
      </c>
      <c r="AU58" s="85">
        <f t="shared" si="90"/>
        <v>0</v>
      </c>
      <c r="AV58" s="295"/>
    </row>
    <row r="59" spans="1:48" s="150" customFormat="1" ht="25.5" thickTop="1" thickBot="1">
      <c r="A59" s="230"/>
      <c r="B59" s="1481" t="s">
        <v>649</v>
      </c>
      <c r="C59" s="1482"/>
      <c r="D59" s="1482"/>
      <c r="E59" s="1482"/>
      <c r="F59" s="139"/>
      <c r="G59" s="139">
        <f t="shared" ref="G59" si="91">SUM(G49:G58)</f>
        <v>0</v>
      </c>
      <c r="H59" s="138"/>
      <c r="I59" s="138">
        <f t="shared" ref="I59" si="92">SUM(I49:I58)</f>
        <v>0</v>
      </c>
      <c r="J59" s="137"/>
      <c r="K59" s="137">
        <f t="shared" ref="K59" si="93">SUM(K49:K58)</f>
        <v>0</v>
      </c>
      <c r="L59" s="136"/>
      <c r="M59" s="149"/>
      <c r="N59" s="1481" t="s">
        <v>649</v>
      </c>
      <c r="O59" s="1482"/>
      <c r="P59" s="1482"/>
      <c r="Q59" s="1482"/>
      <c r="R59" s="139"/>
      <c r="S59" s="139">
        <f t="shared" ref="S59" si="94">SUM(S49:S58)</f>
        <v>0</v>
      </c>
      <c r="T59" s="138"/>
      <c r="U59" s="138">
        <f t="shared" ref="U59" si="95">SUM(U49:U58)</f>
        <v>0</v>
      </c>
      <c r="V59" s="137"/>
      <c r="W59" s="137">
        <f t="shared" ref="W59" si="96">SUM(W49:W58)</f>
        <v>0</v>
      </c>
      <c r="X59" s="136"/>
      <c r="Y59" s="149"/>
      <c r="Z59" s="1481" t="s">
        <v>649</v>
      </c>
      <c r="AA59" s="1482"/>
      <c r="AB59" s="1482"/>
      <c r="AC59" s="1482"/>
      <c r="AD59" s="139"/>
      <c r="AE59" s="139">
        <f t="shared" ref="AE59" si="97">SUM(AE49:AE58)</f>
        <v>0</v>
      </c>
      <c r="AF59" s="138"/>
      <c r="AG59" s="138">
        <f t="shared" ref="AG59" si="98">SUM(AG49:AG58)</f>
        <v>0</v>
      </c>
      <c r="AH59" s="137"/>
      <c r="AI59" s="137">
        <f t="shared" ref="AI59" si="99">SUM(AI49:AI58)</f>
        <v>0</v>
      </c>
      <c r="AJ59" s="136"/>
      <c r="AK59" s="149"/>
      <c r="AL59" s="1481" t="s">
        <v>649</v>
      </c>
      <c r="AM59" s="1482"/>
      <c r="AN59" s="1482"/>
      <c r="AO59" s="1482"/>
      <c r="AP59" s="139"/>
      <c r="AQ59" s="139">
        <f t="shared" ref="AQ59" si="100">SUM(AQ49:AQ58)</f>
        <v>0</v>
      </c>
      <c r="AR59" s="138"/>
      <c r="AS59" s="138">
        <f t="shared" ref="AS59" si="101">SUM(AS49:AS58)</f>
        <v>0</v>
      </c>
      <c r="AT59" s="137"/>
      <c r="AU59" s="137">
        <f t="shared" ref="AU59" si="102">SUM(AU49:AU58)</f>
        <v>0</v>
      </c>
      <c r="AV59" s="136"/>
    </row>
    <row r="60" spans="1:48" s="150" customFormat="1">
      <c r="A60" s="230"/>
      <c r="B60" s="279"/>
      <c r="C60" s="280"/>
      <c r="D60" s="281"/>
      <c r="E60" s="282"/>
      <c r="F60" s="283"/>
      <c r="G60" s="143">
        <f t="shared" ref="G60:G69" si="103">INT(E60*F60)</f>
        <v>0</v>
      </c>
      <c r="H60" s="292"/>
      <c r="I60" s="142">
        <f t="shared" ref="I60:I69" si="104">INT(E60*H60)</f>
        <v>0</v>
      </c>
      <c r="J60" s="84">
        <f t="shared" ref="J60:J69" si="105">F60-H60</f>
        <v>0</v>
      </c>
      <c r="K60" s="84">
        <f t="shared" ref="K60:K69" si="106">G60-I60</f>
        <v>0</v>
      </c>
      <c r="L60" s="294"/>
      <c r="M60" s="149"/>
      <c r="N60" s="279"/>
      <c r="O60" s="280"/>
      <c r="P60" s="281"/>
      <c r="Q60" s="282"/>
      <c r="R60" s="283"/>
      <c r="S60" s="143">
        <f t="shared" ref="S60:S69" si="107">INT(Q60*R60)</f>
        <v>0</v>
      </c>
      <c r="T60" s="292"/>
      <c r="U60" s="142">
        <f t="shared" ref="U60:U69" si="108">INT(Q60*T60)</f>
        <v>0</v>
      </c>
      <c r="V60" s="84">
        <f t="shared" ref="V60:V69" si="109">R60-T60</f>
        <v>0</v>
      </c>
      <c r="W60" s="84">
        <f t="shared" ref="W60:W69" si="110">S60-U60</f>
        <v>0</v>
      </c>
      <c r="X60" s="294"/>
      <c r="Y60" s="149"/>
      <c r="Z60" s="279"/>
      <c r="AA60" s="280"/>
      <c r="AB60" s="281"/>
      <c r="AC60" s="282"/>
      <c r="AD60" s="283"/>
      <c r="AE60" s="143">
        <f t="shared" ref="AE60:AE69" si="111">INT(AC60*AD60)</f>
        <v>0</v>
      </c>
      <c r="AF60" s="292"/>
      <c r="AG60" s="142">
        <f t="shared" ref="AG60:AG69" si="112">INT(AC60*AF60)</f>
        <v>0</v>
      </c>
      <c r="AH60" s="84">
        <f t="shared" ref="AH60:AH69" si="113">AD60-AF60</f>
        <v>0</v>
      </c>
      <c r="AI60" s="84">
        <f t="shared" ref="AI60:AI69" si="114">AE60-AG60</f>
        <v>0</v>
      </c>
      <c r="AJ60" s="294"/>
      <c r="AK60" s="149"/>
      <c r="AL60" s="279"/>
      <c r="AM60" s="280"/>
      <c r="AN60" s="281"/>
      <c r="AO60" s="282"/>
      <c r="AP60" s="283"/>
      <c r="AQ60" s="143">
        <f t="shared" ref="AQ60:AQ69" si="115">INT(AO60*AP60)</f>
        <v>0</v>
      </c>
      <c r="AR60" s="292"/>
      <c r="AS60" s="142">
        <f t="shared" ref="AS60:AS69" si="116">INT(AO60*AR60)</f>
        <v>0</v>
      </c>
      <c r="AT60" s="84">
        <f t="shared" ref="AT60:AT69" si="117">AP60-AR60</f>
        <v>0</v>
      </c>
      <c r="AU60" s="84">
        <f t="shared" ref="AU60:AU69" si="118">AQ60-AS60</f>
        <v>0</v>
      </c>
      <c r="AV60" s="294"/>
    </row>
    <row r="61" spans="1:48" s="150" customFormat="1">
      <c r="A61" s="230"/>
      <c r="B61" s="284"/>
      <c r="C61" s="285"/>
      <c r="D61" s="281"/>
      <c r="E61" s="282"/>
      <c r="F61" s="283"/>
      <c r="G61" s="143">
        <f t="shared" si="103"/>
        <v>0</v>
      </c>
      <c r="H61" s="292"/>
      <c r="I61" s="142">
        <f t="shared" si="104"/>
        <v>0</v>
      </c>
      <c r="J61" s="84">
        <f t="shared" si="105"/>
        <v>0</v>
      </c>
      <c r="K61" s="84">
        <f t="shared" si="106"/>
        <v>0</v>
      </c>
      <c r="L61" s="294"/>
      <c r="M61" s="149"/>
      <c r="N61" s="284"/>
      <c r="O61" s="285"/>
      <c r="P61" s="281"/>
      <c r="Q61" s="282"/>
      <c r="R61" s="283"/>
      <c r="S61" s="143">
        <f t="shared" si="107"/>
        <v>0</v>
      </c>
      <c r="T61" s="292"/>
      <c r="U61" s="142">
        <f t="shared" si="108"/>
        <v>0</v>
      </c>
      <c r="V61" s="84">
        <f t="shared" si="109"/>
        <v>0</v>
      </c>
      <c r="W61" s="84">
        <f t="shared" si="110"/>
        <v>0</v>
      </c>
      <c r="X61" s="294"/>
      <c r="Y61" s="149"/>
      <c r="Z61" s="284"/>
      <c r="AA61" s="285"/>
      <c r="AB61" s="281"/>
      <c r="AC61" s="282"/>
      <c r="AD61" s="283"/>
      <c r="AE61" s="143">
        <f t="shared" si="111"/>
        <v>0</v>
      </c>
      <c r="AF61" s="292"/>
      <c r="AG61" s="142">
        <f t="shared" si="112"/>
        <v>0</v>
      </c>
      <c r="AH61" s="84">
        <f t="shared" si="113"/>
        <v>0</v>
      </c>
      <c r="AI61" s="84">
        <f t="shared" si="114"/>
        <v>0</v>
      </c>
      <c r="AJ61" s="294"/>
      <c r="AK61" s="149"/>
      <c r="AL61" s="284"/>
      <c r="AM61" s="285"/>
      <c r="AN61" s="281"/>
      <c r="AO61" s="282"/>
      <c r="AP61" s="283"/>
      <c r="AQ61" s="143">
        <f t="shared" si="115"/>
        <v>0</v>
      </c>
      <c r="AR61" s="292"/>
      <c r="AS61" s="142">
        <f t="shared" si="116"/>
        <v>0</v>
      </c>
      <c r="AT61" s="84">
        <f t="shared" si="117"/>
        <v>0</v>
      </c>
      <c r="AU61" s="84">
        <f t="shared" si="118"/>
        <v>0</v>
      </c>
      <c r="AV61" s="294"/>
    </row>
    <row r="62" spans="1:48" s="150" customFormat="1">
      <c r="A62" s="230"/>
      <c r="B62" s="284"/>
      <c r="C62" s="285"/>
      <c r="D62" s="281"/>
      <c r="E62" s="282"/>
      <c r="F62" s="283"/>
      <c r="G62" s="143">
        <f t="shared" si="103"/>
        <v>0</v>
      </c>
      <c r="H62" s="292"/>
      <c r="I62" s="142">
        <f t="shared" si="104"/>
        <v>0</v>
      </c>
      <c r="J62" s="84">
        <f t="shared" si="105"/>
        <v>0</v>
      </c>
      <c r="K62" s="84">
        <f t="shared" si="106"/>
        <v>0</v>
      </c>
      <c r="L62" s="294"/>
      <c r="M62" s="149"/>
      <c r="N62" s="284"/>
      <c r="O62" s="285"/>
      <c r="P62" s="281"/>
      <c r="Q62" s="282"/>
      <c r="R62" s="283"/>
      <c r="S62" s="143">
        <f t="shared" si="107"/>
        <v>0</v>
      </c>
      <c r="T62" s="292"/>
      <c r="U62" s="142">
        <f t="shared" si="108"/>
        <v>0</v>
      </c>
      <c r="V62" s="84">
        <f t="shared" si="109"/>
        <v>0</v>
      </c>
      <c r="W62" s="84">
        <f t="shared" si="110"/>
        <v>0</v>
      </c>
      <c r="X62" s="294"/>
      <c r="Y62" s="149"/>
      <c r="Z62" s="284"/>
      <c r="AA62" s="285"/>
      <c r="AB62" s="281"/>
      <c r="AC62" s="282"/>
      <c r="AD62" s="283"/>
      <c r="AE62" s="143">
        <f t="shared" si="111"/>
        <v>0</v>
      </c>
      <c r="AF62" s="292"/>
      <c r="AG62" s="142">
        <f t="shared" si="112"/>
        <v>0</v>
      </c>
      <c r="AH62" s="84">
        <f t="shared" si="113"/>
        <v>0</v>
      </c>
      <c r="AI62" s="84">
        <f t="shared" si="114"/>
        <v>0</v>
      </c>
      <c r="AJ62" s="294"/>
      <c r="AK62" s="149"/>
      <c r="AL62" s="284"/>
      <c r="AM62" s="285"/>
      <c r="AN62" s="281"/>
      <c r="AO62" s="282"/>
      <c r="AP62" s="283"/>
      <c r="AQ62" s="143">
        <f t="shared" si="115"/>
        <v>0</v>
      </c>
      <c r="AR62" s="292"/>
      <c r="AS62" s="142">
        <f t="shared" si="116"/>
        <v>0</v>
      </c>
      <c r="AT62" s="84">
        <f t="shared" si="117"/>
        <v>0</v>
      </c>
      <c r="AU62" s="84">
        <f t="shared" si="118"/>
        <v>0</v>
      </c>
      <c r="AV62" s="294"/>
    </row>
    <row r="63" spans="1:48" s="150" customFormat="1">
      <c r="A63" s="230"/>
      <c r="B63" s="284"/>
      <c r="C63" s="285"/>
      <c r="D63" s="281"/>
      <c r="E63" s="282"/>
      <c r="F63" s="283"/>
      <c r="G63" s="143">
        <f t="shared" si="103"/>
        <v>0</v>
      </c>
      <c r="H63" s="292"/>
      <c r="I63" s="142">
        <f t="shared" si="104"/>
        <v>0</v>
      </c>
      <c r="J63" s="84">
        <f t="shared" si="105"/>
        <v>0</v>
      </c>
      <c r="K63" s="84">
        <f t="shared" si="106"/>
        <v>0</v>
      </c>
      <c r="L63" s="294"/>
      <c r="M63" s="149"/>
      <c r="N63" s="284"/>
      <c r="O63" s="285"/>
      <c r="P63" s="281"/>
      <c r="Q63" s="282"/>
      <c r="R63" s="283"/>
      <c r="S63" s="143">
        <f t="shared" si="107"/>
        <v>0</v>
      </c>
      <c r="T63" s="292"/>
      <c r="U63" s="142">
        <f t="shared" si="108"/>
        <v>0</v>
      </c>
      <c r="V63" s="84">
        <f t="shared" si="109"/>
        <v>0</v>
      </c>
      <c r="W63" s="84">
        <f t="shared" si="110"/>
        <v>0</v>
      </c>
      <c r="X63" s="294"/>
      <c r="Y63" s="149"/>
      <c r="Z63" s="284"/>
      <c r="AA63" s="285"/>
      <c r="AB63" s="281"/>
      <c r="AC63" s="282"/>
      <c r="AD63" s="283"/>
      <c r="AE63" s="143">
        <f t="shared" si="111"/>
        <v>0</v>
      </c>
      <c r="AF63" s="292"/>
      <c r="AG63" s="142">
        <f t="shared" si="112"/>
        <v>0</v>
      </c>
      <c r="AH63" s="84">
        <f t="shared" si="113"/>
        <v>0</v>
      </c>
      <c r="AI63" s="84">
        <f t="shared" si="114"/>
        <v>0</v>
      </c>
      <c r="AJ63" s="294"/>
      <c r="AK63" s="149"/>
      <c r="AL63" s="284"/>
      <c r="AM63" s="285"/>
      <c r="AN63" s="281"/>
      <c r="AO63" s="282"/>
      <c r="AP63" s="283"/>
      <c r="AQ63" s="143">
        <f t="shared" si="115"/>
        <v>0</v>
      </c>
      <c r="AR63" s="292"/>
      <c r="AS63" s="142">
        <f t="shared" si="116"/>
        <v>0</v>
      </c>
      <c r="AT63" s="84">
        <f t="shared" si="117"/>
        <v>0</v>
      </c>
      <c r="AU63" s="84">
        <f t="shared" si="118"/>
        <v>0</v>
      </c>
      <c r="AV63" s="294"/>
    </row>
    <row r="64" spans="1:48" s="150" customFormat="1">
      <c r="A64" s="230"/>
      <c r="B64" s="284"/>
      <c r="C64" s="285"/>
      <c r="D64" s="281"/>
      <c r="E64" s="282"/>
      <c r="F64" s="283"/>
      <c r="G64" s="143">
        <f t="shared" si="103"/>
        <v>0</v>
      </c>
      <c r="H64" s="292"/>
      <c r="I64" s="142">
        <f t="shared" si="104"/>
        <v>0</v>
      </c>
      <c r="J64" s="84">
        <f t="shared" si="105"/>
        <v>0</v>
      </c>
      <c r="K64" s="84">
        <f t="shared" si="106"/>
        <v>0</v>
      </c>
      <c r="L64" s="294"/>
      <c r="M64" s="149"/>
      <c r="N64" s="284"/>
      <c r="O64" s="285"/>
      <c r="P64" s="281"/>
      <c r="Q64" s="282"/>
      <c r="R64" s="283"/>
      <c r="S64" s="143">
        <f t="shared" si="107"/>
        <v>0</v>
      </c>
      <c r="T64" s="292"/>
      <c r="U64" s="142">
        <f t="shared" si="108"/>
        <v>0</v>
      </c>
      <c r="V64" s="84">
        <f t="shared" si="109"/>
        <v>0</v>
      </c>
      <c r="W64" s="84">
        <f t="shared" si="110"/>
        <v>0</v>
      </c>
      <c r="X64" s="294"/>
      <c r="Y64" s="149"/>
      <c r="Z64" s="284"/>
      <c r="AA64" s="285"/>
      <c r="AB64" s="281"/>
      <c r="AC64" s="282"/>
      <c r="AD64" s="283"/>
      <c r="AE64" s="143">
        <f t="shared" si="111"/>
        <v>0</v>
      </c>
      <c r="AF64" s="292"/>
      <c r="AG64" s="142">
        <f t="shared" si="112"/>
        <v>0</v>
      </c>
      <c r="AH64" s="84">
        <f t="shared" si="113"/>
        <v>0</v>
      </c>
      <c r="AI64" s="84">
        <f t="shared" si="114"/>
        <v>0</v>
      </c>
      <c r="AJ64" s="294"/>
      <c r="AK64" s="149"/>
      <c r="AL64" s="284"/>
      <c r="AM64" s="285"/>
      <c r="AN64" s="281"/>
      <c r="AO64" s="282"/>
      <c r="AP64" s="283"/>
      <c r="AQ64" s="143">
        <f t="shared" si="115"/>
        <v>0</v>
      </c>
      <c r="AR64" s="292"/>
      <c r="AS64" s="142">
        <f t="shared" si="116"/>
        <v>0</v>
      </c>
      <c r="AT64" s="84">
        <f t="shared" si="117"/>
        <v>0</v>
      </c>
      <c r="AU64" s="84">
        <f t="shared" si="118"/>
        <v>0</v>
      </c>
      <c r="AV64" s="294"/>
    </row>
    <row r="65" spans="1:48" s="150" customFormat="1">
      <c r="A65" s="230"/>
      <c r="B65" s="284"/>
      <c r="C65" s="285"/>
      <c r="D65" s="281"/>
      <c r="E65" s="282"/>
      <c r="F65" s="283"/>
      <c r="G65" s="143">
        <f t="shared" si="103"/>
        <v>0</v>
      </c>
      <c r="H65" s="292"/>
      <c r="I65" s="142">
        <f t="shared" si="104"/>
        <v>0</v>
      </c>
      <c r="J65" s="84">
        <f t="shared" si="105"/>
        <v>0</v>
      </c>
      <c r="K65" s="84">
        <f t="shared" si="106"/>
        <v>0</v>
      </c>
      <c r="L65" s="294"/>
      <c r="M65" s="149"/>
      <c r="N65" s="284"/>
      <c r="O65" s="285"/>
      <c r="P65" s="281"/>
      <c r="Q65" s="282"/>
      <c r="R65" s="283"/>
      <c r="S65" s="143">
        <f t="shared" si="107"/>
        <v>0</v>
      </c>
      <c r="T65" s="292"/>
      <c r="U65" s="142">
        <f t="shared" si="108"/>
        <v>0</v>
      </c>
      <c r="V65" s="84">
        <f t="shared" si="109"/>
        <v>0</v>
      </c>
      <c r="W65" s="84">
        <f t="shared" si="110"/>
        <v>0</v>
      </c>
      <c r="X65" s="294"/>
      <c r="Y65" s="149"/>
      <c r="Z65" s="284"/>
      <c r="AA65" s="285"/>
      <c r="AB65" s="281"/>
      <c r="AC65" s="282"/>
      <c r="AD65" s="283"/>
      <c r="AE65" s="143">
        <f t="shared" si="111"/>
        <v>0</v>
      </c>
      <c r="AF65" s="292"/>
      <c r="AG65" s="142">
        <f t="shared" si="112"/>
        <v>0</v>
      </c>
      <c r="AH65" s="84">
        <f t="shared" si="113"/>
        <v>0</v>
      </c>
      <c r="AI65" s="84">
        <f t="shared" si="114"/>
        <v>0</v>
      </c>
      <c r="AJ65" s="294"/>
      <c r="AK65" s="149"/>
      <c r="AL65" s="284"/>
      <c r="AM65" s="285"/>
      <c r="AN65" s="281"/>
      <c r="AO65" s="282"/>
      <c r="AP65" s="283"/>
      <c r="AQ65" s="143">
        <f t="shared" si="115"/>
        <v>0</v>
      </c>
      <c r="AR65" s="292"/>
      <c r="AS65" s="142">
        <f t="shared" si="116"/>
        <v>0</v>
      </c>
      <c r="AT65" s="84">
        <f t="shared" si="117"/>
        <v>0</v>
      </c>
      <c r="AU65" s="84">
        <f t="shared" si="118"/>
        <v>0</v>
      </c>
      <c r="AV65" s="294"/>
    </row>
    <row r="66" spans="1:48" s="150" customFormat="1">
      <c r="A66" s="230"/>
      <c r="B66" s="284"/>
      <c r="C66" s="286"/>
      <c r="D66" s="281"/>
      <c r="E66" s="282"/>
      <c r="F66" s="283"/>
      <c r="G66" s="143">
        <f t="shared" si="103"/>
        <v>0</v>
      </c>
      <c r="H66" s="292"/>
      <c r="I66" s="142">
        <f t="shared" si="104"/>
        <v>0</v>
      </c>
      <c r="J66" s="84">
        <f t="shared" si="105"/>
        <v>0</v>
      </c>
      <c r="K66" s="84">
        <f t="shared" si="106"/>
        <v>0</v>
      </c>
      <c r="L66" s="294"/>
      <c r="M66" s="149"/>
      <c r="N66" s="284"/>
      <c r="O66" s="286"/>
      <c r="P66" s="281"/>
      <c r="Q66" s="282"/>
      <c r="R66" s="283"/>
      <c r="S66" s="143">
        <f t="shared" si="107"/>
        <v>0</v>
      </c>
      <c r="T66" s="292"/>
      <c r="U66" s="142">
        <f t="shared" si="108"/>
        <v>0</v>
      </c>
      <c r="V66" s="84">
        <f t="shared" si="109"/>
        <v>0</v>
      </c>
      <c r="W66" s="84">
        <f t="shared" si="110"/>
        <v>0</v>
      </c>
      <c r="X66" s="294"/>
      <c r="Y66" s="149"/>
      <c r="Z66" s="284"/>
      <c r="AA66" s="286"/>
      <c r="AB66" s="281"/>
      <c r="AC66" s="282"/>
      <c r="AD66" s="283"/>
      <c r="AE66" s="143">
        <f t="shared" si="111"/>
        <v>0</v>
      </c>
      <c r="AF66" s="292"/>
      <c r="AG66" s="142">
        <f t="shared" si="112"/>
        <v>0</v>
      </c>
      <c r="AH66" s="84">
        <f t="shared" si="113"/>
        <v>0</v>
      </c>
      <c r="AI66" s="84">
        <f t="shared" si="114"/>
        <v>0</v>
      </c>
      <c r="AJ66" s="294"/>
      <c r="AK66" s="149"/>
      <c r="AL66" s="284"/>
      <c r="AM66" s="286"/>
      <c r="AN66" s="281"/>
      <c r="AO66" s="282"/>
      <c r="AP66" s="283"/>
      <c r="AQ66" s="143">
        <f t="shared" si="115"/>
        <v>0</v>
      </c>
      <c r="AR66" s="292"/>
      <c r="AS66" s="142">
        <f t="shared" si="116"/>
        <v>0</v>
      </c>
      <c r="AT66" s="84">
        <f t="shared" si="117"/>
        <v>0</v>
      </c>
      <c r="AU66" s="84">
        <f t="shared" si="118"/>
        <v>0</v>
      </c>
      <c r="AV66" s="294"/>
    </row>
    <row r="67" spans="1:48" s="150" customFormat="1">
      <c r="A67" s="230"/>
      <c r="B67" s="284"/>
      <c r="C67" s="286"/>
      <c r="D67" s="281"/>
      <c r="E67" s="282"/>
      <c r="F67" s="283"/>
      <c r="G67" s="143">
        <f t="shared" si="103"/>
        <v>0</v>
      </c>
      <c r="H67" s="292"/>
      <c r="I67" s="142">
        <f t="shared" si="104"/>
        <v>0</v>
      </c>
      <c r="J67" s="84">
        <f t="shared" si="105"/>
        <v>0</v>
      </c>
      <c r="K67" s="84">
        <f t="shared" si="106"/>
        <v>0</v>
      </c>
      <c r="L67" s="294"/>
      <c r="M67" s="149"/>
      <c r="N67" s="284"/>
      <c r="O67" s="286"/>
      <c r="P67" s="281"/>
      <c r="Q67" s="282"/>
      <c r="R67" s="283"/>
      <c r="S67" s="143">
        <f t="shared" si="107"/>
        <v>0</v>
      </c>
      <c r="T67" s="292"/>
      <c r="U67" s="142">
        <f t="shared" si="108"/>
        <v>0</v>
      </c>
      <c r="V67" s="84">
        <f t="shared" si="109"/>
        <v>0</v>
      </c>
      <c r="W67" s="84">
        <f t="shared" si="110"/>
        <v>0</v>
      </c>
      <c r="X67" s="294"/>
      <c r="Y67" s="149"/>
      <c r="Z67" s="284"/>
      <c r="AA67" s="286"/>
      <c r="AB67" s="281"/>
      <c r="AC67" s="282"/>
      <c r="AD67" s="283"/>
      <c r="AE67" s="143">
        <f t="shared" si="111"/>
        <v>0</v>
      </c>
      <c r="AF67" s="292"/>
      <c r="AG67" s="142">
        <f t="shared" si="112"/>
        <v>0</v>
      </c>
      <c r="AH67" s="84">
        <f t="shared" si="113"/>
        <v>0</v>
      </c>
      <c r="AI67" s="84">
        <f t="shared" si="114"/>
        <v>0</v>
      </c>
      <c r="AJ67" s="294"/>
      <c r="AK67" s="149"/>
      <c r="AL67" s="284"/>
      <c r="AM67" s="286"/>
      <c r="AN67" s="281"/>
      <c r="AO67" s="282"/>
      <c r="AP67" s="283"/>
      <c r="AQ67" s="143">
        <f t="shared" si="115"/>
        <v>0</v>
      </c>
      <c r="AR67" s="292"/>
      <c r="AS67" s="142">
        <f t="shared" si="116"/>
        <v>0</v>
      </c>
      <c r="AT67" s="84">
        <f t="shared" si="117"/>
        <v>0</v>
      </c>
      <c r="AU67" s="84">
        <f t="shared" si="118"/>
        <v>0</v>
      </c>
      <c r="AV67" s="294"/>
    </row>
    <row r="68" spans="1:48" s="150" customFormat="1">
      <c r="A68" s="230"/>
      <c r="B68" s="284"/>
      <c r="C68" s="286"/>
      <c r="D68" s="281"/>
      <c r="E68" s="282"/>
      <c r="F68" s="283"/>
      <c r="G68" s="143">
        <f t="shared" si="103"/>
        <v>0</v>
      </c>
      <c r="H68" s="292"/>
      <c r="I68" s="142">
        <f t="shared" si="104"/>
        <v>0</v>
      </c>
      <c r="J68" s="84">
        <f t="shared" si="105"/>
        <v>0</v>
      </c>
      <c r="K68" s="84">
        <f t="shared" si="106"/>
        <v>0</v>
      </c>
      <c r="L68" s="294"/>
      <c r="M68" s="149"/>
      <c r="N68" s="284"/>
      <c r="O68" s="286"/>
      <c r="P68" s="281"/>
      <c r="Q68" s="282"/>
      <c r="R68" s="283"/>
      <c r="S68" s="143">
        <f t="shared" si="107"/>
        <v>0</v>
      </c>
      <c r="T68" s="292"/>
      <c r="U68" s="142">
        <f t="shared" si="108"/>
        <v>0</v>
      </c>
      <c r="V68" s="84">
        <f t="shared" si="109"/>
        <v>0</v>
      </c>
      <c r="W68" s="84">
        <f t="shared" si="110"/>
        <v>0</v>
      </c>
      <c r="X68" s="294"/>
      <c r="Y68" s="149"/>
      <c r="Z68" s="284"/>
      <c r="AA68" s="286"/>
      <c r="AB68" s="281"/>
      <c r="AC68" s="282"/>
      <c r="AD68" s="283"/>
      <c r="AE68" s="143">
        <f t="shared" si="111"/>
        <v>0</v>
      </c>
      <c r="AF68" s="292"/>
      <c r="AG68" s="142">
        <f t="shared" si="112"/>
        <v>0</v>
      </c>
      <c r="AH68" s="84">
        <f t="shared" si="113"/>
        <v>0</v>
      </c>
      <c r="AI68" s="84">
        <f t="shared" si="114"/>
        <v>0</v>
      </c>
      <c r="AJ68" s="294"/>
      <c r="AK68" s="149"/>
      <c r="AL68" s="284"/>
      <c r="AM68" s="286"/>
      <c r="AN68" s="281"/>
      <c r="AO68" s="282"/>
      <c r="AP68" s="283"/>
      <c r="AQ68" s="143">
        <f t="shared" si="115"/>
        <v>0</v>
      </c>
      <c r="AR68" s="292"/>
      <c r="AS68" s="142">
        <f t="shared" si="116"/>
        <v>0</v>
      </c>
      <c r="AT68" s="84">
        <f t="shared" si="117"/>
        <v>0</v>
      </c>
      <c r="AU68" s="84">
        <f t="shared" si="118"/>
        <v>0</v>
      </c>
      <c r="AV68" s="294"/>
    </row>
    <row r="69" spans="1:48" s="150" customFormat="1" ht="24.75" thickBot="1">
      <c r="A69" s="230"/>
      <c r="B69" s="287"/>
      <c r="C69" s="288"/>
      <c r="D69" s="289"/>
      <c r="E69" s="290"/>
      <c r="F69" s="291"/>
      <c r="G69" s="141">
        <f t="shared" si="103"/>
        <v>0</v>
      </c>
      <c r="H69" s="293"/>
      <c r="I69" s="140">
        <f t="shared" si="104"/>
        <v>0</v>
      </c>
      <c r="J69" s="85">
        <f t="shared" si="105"/>
        <v>0</v>
      </c>
      <c r="K69" s="85">
        <f t="shared" si="106"/>
        <v>0</v>
      </c>
      <c r="L69" s="295"/>
      <c r="M69" s="149"/>
      <c r="N69" s="287"/>
      <c r="O69" s="288"/>
      <c r="P69" s="289"/>
      <c r="Q69" s="290"/>
      <c r="R69" s="291"/>
      <c r="S69" s="141">
        <f t="shared" si="107"/>
        <v>0</v>
      </c>
      <c r="T69" s="293"/>
      <c r="U69" s="140">
        <f t="shared" si="108"/>
        <v>0</v>
      </c>
      <c r="V69" s="85">
        <f t="shared" si="109"/>
        <v>0</v>
      </c>
      <c r="W69" s="85">
        <f t="shared" si="110"/>
        <v>0</v>
      </c>
      <c r="X69" s="295"/>
      <c r="Y69" s="149"/>
      <c r="Z69" s="287"/>
      <c r="AA69" s="288"/>
      <c r="AB69" s="289"/>
      <c r="AC69" s="290"/>
      <c r="AD69" s="291"/>
      <c r="AE69" s="141">
        <f t="shared" si="111"/>
        <v>0</v>
      </c>
      <c r="AF69" s="293"/>
      <c r="AG69" s="140">
        <f t="shared" si="112"/>
        <v>0</v>
      </c>
      <c r="AH69" s="85">
        <f t="shared" si="113"/>
        <v>0</v>
      </c>
      <c r="AI69" s="85">
        <f t="shared" si="114"/>
        <v>0</v>
      </c>
      <c r="AJ69" s="295"/>
      <c r="AK69" s="149"/>
      <c r="AL69" s="287"/>
      <c r="AM69" s="288"/>
      <c r="AN69" s="289"/>
      <c r="AO69" s="290"/>
      <c r="AP69" s="291"/>
      <c r="AQ69" s="141">
        <f t="shared" si="115"/>
        <v>0</v>
      </c>
      <c r="AR69" s="293"/>
      <c r="AS69" s="140">
        <f t="shared" si="116"/>
        <v>0</v>
      </c>
      <c r="AT69" s="85">
        <f t="shared" si="117"/>
        <v>0</v>
      </c>
      <c r="AU69" s="85">
        <f t="shared" si="118"/>
        <v>0</v>
      </c>
      <c r="AV69" s="295"/>
    </row>
    <row r="70" spans="1:48" s="150" customFormat="1" ht="25.5" thickTop="1" thickBot="1">
      <c r="A70" s="230"/>
      <c r="B70" s="1481" t="s">
        <v>650</v>
      </c>
      <c r="C70" s="1482"/>
      <c r="D70" s="1482"/>
      <c r="E70" s="1482"/>
      <c r="F70" s="139"/>
      <c r="G70" s="139">
        <f t="shared" ref="G70" si="119">SUM(G60:G69)</f>
        <v>0</v>
      </c>
      <c r="H70" s="138"/>
      <c r="I70" s="138">
        <f t="shared" ref="I70" si="120">SUM(I60:I69)</f>
        <v>0</v>
      </c>
      <c r="J70" s="137"/>
      <c r="K70" s="137">
        <f t="shared" ref="K70" si="121">SUM(K60:K69)</f>
        <v>0</v>
      </c>
      <c r="L70" s="136"/>
      <c r="M70" s="149"/>
      <c r="N70" s="1481" t="s">
        <v>650</v>
      </c>
      <c r="O70" s="1482"/>
      <c r="P70" s="1482"/>
      <c r="Q70" s="1482"/>
      <c r="R70" s="139"/>
      <c r="S70" s="139">
        <f t="shared" ref="S70" si="122">SUM(S60:S69)</f>
        <v>0</v>
      </c>
      <c r="T70" s="138"/>
      <c r="U70" s="138">
        <f t="shared" ref="U70" si="123">SUM(U60:U69)</f>
        <v>0</v>
      </c>
      <c r="V70" s="137"/>
      <c r="W70" s="137">
        <f t="shared" ref="W70" si="124">SUM(W60:W69)</f>
        <v>0</v>
      </c>
      <c r="X70" s="136"/>
      <c r="Y70" s="149"/>
      <c r="Z70" s="1481" t="s">
        <v>650</v>
      </c>
      <c r="AA70" s="1482"/>
      <c r="AB70" s="1482"/>
      <c r="AC70" s="1482"/>
      <c r="AD70" s="139"/>
      <c r="AE70" s="139">
        <f t="shared" ref="AE70" si="125">SUM(AE60:AE69)</f>
        <v>0</v>
      </c>
      <c r="AF70" s="138"/>
      <c r="AG70" s="138">
        <f t="shared" ref="AG70" si="126">SUM(AG60:AG69)</f>
        <v>0</v>
      </c>
      <c r="AH70" s="137"/>
      <c r="AI70" s="137">
        <f t="shared" ref="AI70" si="127">SUM(AI60:AI69)</f>
        <v>0</v>
      </c>
      <c r="AJ70" s="136"/>
      <c r="AK70" s="149"/>
      <c r="AL70" s="1481" t="s">
        <v>650</v>
      </c>
      <c r="AM70" s="1482"/>
      <c r="AN70" s="1482"/>
      <c r="AO70" s="1482"/>
      <c r="AP70" s="139"/>
      <c r="AQ70" s="139">
        <f t="shared" ref="AQ70" si="128">SUM(AQ60:AQ69)</f>
        <v>0</v>
      </c>
      <c r="AR70" s="138"/>
      <c r="AS70" s="138">
        <f t="shared" ref="AS70" si="129">SUM(AS60:AS69)</f>
        <v>0</v>
      </c>
      <c r="AT70" s="137"/>
      <c r="AU70" s="137">
        <f t="shared" ref="AU70" si="130">SUM(AU60:AU69)</f>
        <v>0</v>
      </c>
      <c r="AV70" s="136"/>
    </row>
    <row r="71" spans="1:48" s="150" customFormat="1" ht="42.75" thickBot="1">
      <c r="A71" s="236"/>
      <c r="B71" s="1479" t="s">
        <v>461</v>
      </c>
      <c r="C71" s="1480"/>
      <c r="D71" s="1480"/>
      <c r="E71" s="1480"/>
      <c r="F71" s="152"/>
      <c r="G71" s="152">
        <f>SUM(G26,G37,G48,G59,G70)</f>
        <v>0</v>
      </c>
      <c r="H71" s="153"/>
      <c r="I71" s="153">
        <f t="shared" ref="I71" si="131">SUM(I26,I37,I48,I59,I70)</f>
        <v>0</v>
      </c>
      <c r="J71" s="154"/>
      <c r="K71" s="154">
        <f t="shared" ref="K71" si="132">SUM(K26,K37,K48,K59,K70)</f>
        <v>0</v>
      </c>
      <c r="L71" s="155"/>
      <c r="M71" s="149"/>
      <c r="N71" s="1479" t="s">
        <v>461</v>
      </c>
      <c r="O71" s="1480"/>
      <c r="P71" s="1480"/>
      <c r="Q71" s="1480"/>
      <c r="R71" s="152"/>
      <c r="S71" s="152">
        <f>SUM(S26,S37,S48,S59,S70)</f>
        <v>0</v>
      </c>
      <c r="T71" s="153"/>
      <c r="U71" s="153">
        <f t="shared" ref="U71" si="133">SUM(U26,U37,U48,U59,U70)</f>
        <v>0</v>
      </c>
      <c r="V71" s="154"/>
      <c r="W71" s="154">
        <f t="shared" ref="W71" si="134">SUM(W26,W37,W48,W59,W70)</f>
        <v>0</v>
      </c>
      <c r="X71" s="155"/>
      <c r="Y71" s="149"/>
      <c r="Z71" s="1479" t="s">
        <v>461</v>
      </c>
      <c r="AA71" s="1480"/>
      <c r="AB71" s="1480"/>
      <c r="AC71" s="1480"/>
      <c r="AD71" s="152"/>
      <c r="AE71" s="152">
        <f>SUM(AE26,AE37,AE48,AE59,AE70)</f>
        <v>0</v>
      </c>
      <c r="AF71" s="153"/>
      <c r="AG71" s="153">
        <f t="shared" ref="AG71" si="135">SUM(AG26,AG37,AG48,AG59,AG70)</f>
        <v>0</v>
      </c>
      <c r="AH71" s="154"/>
      <c r="AI71" s="154">
        <f t="shared" ref="AI71" si="136">SUM(AI26,AI37,AI48,AI59,AI70)</f>
        <v>0</v>
      </c>
      <c r="AJ71" s="155"/>
      <c r="AK71" s="149"/>
      <c r="AL71" s="1479" t="s">
        <v>461</v>
      </c>
      <c r="AM71" s="1480"/>
      <c r="AN71" s="1480"/>
      <c r="AO71" s="1480"/>
      <c r="AP71" s="152"/>
      <c r="AQ71" s="152">
        <f>SUM(AQ26,AQ37,AQ48,AQ59,AQ70)</f>
        <v>0</v>
      </c>
      <c r="AR71" s="153"/>
      <c r="AS71" s="153">
        <f t="shared" ref="AS71" si="137">SUM(AS26,AS37,AS48,AS59,AS70)</f>
        <v>0</v>
      </c>
      <c r="AT71" s="154"/>
      <c r="AU71" s="154">
        <f t="shared" ref="AU71" si="138">SUM(AU26,AU37,AU48,AU59,AU70)</f>
        <v>0</v>
      </c>
      <c r="AV71" s="155"/>
    </row>
  </sheetData>
  <sheetProtection insertRows="0" deleteRows="0"/>
  <mergeCells count="71">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AO13:AU13"/>
    <mergeCell ref="B48:E48"/>
    <mergeCell ref="N48:Q48"/>
    <mergeCell ref="Z48:AC48"/>
    <mergeCell ref="AL48:AO48"/>
    <mergeCell ref="C10:E10"/>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AL70:AO70"/>
    <mergeCell ref="AT14:AU14"/>
    <mergeCell ref="AF14:AG14"/>
    <mergeCell ref="AP14:AQ14"/>
    <mergeCell ref="AR14:AS14"/>
    <mergeCell ref="AC14:AC15"/>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V14:W14"/>
    <mergeCell ref="AL12:AV12"/>
    <mergeCell ref="AV13:AV15"/>
    <mergeCell ref="AJ13:AJ15"/>
    <mergeCell ref="X13:X15"/>
    <mergeCell ref="B6:L6"/>
    <mergeCell ref="N6:X6"/>
    <mergeCell ref="Z6:AJ6"/>
    <mergeCell ref="AL6:AV6"/>
    <mergeCell ref="B12:L12"/>
    <mergeCell ref="N12:X12"/>
    <mergeCell ref="Z12:AJ12"/>
    <mergeCell ref="C8:E8"/>
    <mergeCell ref="C9:E9"/>
  </mergeCells>
  <phoneticPr fontId="8"/>
  <conditionalFormatting sqref="C8:E8">
    <cfRule type="containsBlanks" dxfId="1" priority="1">
      <formula>LEN(TRIM(C8))=0</formula>
    </cfRule>
  </conditionalFormatting>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D16:D25 P16:P25 D27:D36 D38:D47 D49:D58 P27:P36 P38:P47 P49:P58 P60:P69 D60:D69 AB16:AB25 AB27:AB36 AB38:AB47 AB49:AB58 AB60:AB69 AN16:AN25 AN27:AN36 AN38:AN47 AN49:AN58 AN60:AN69"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8" fitToHeight="0" orientation="portrait" r:id="rId1"/>
  <headerFooter>
    <oddFooter>&amp;R&amp;K00-049R3高層ZEH-M_ver.1</oddFooter>
  </headerFooter>
  <colBreaks count="3" manualBreakCount="3">
    <brk id="12" min="4" max="70" man="1"/>
    <brk id="24" min="4" max="70" man="1"/>
    <brk id="36" min="4" max="70"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E833-E3D4-4454-BE5D-88A0DBD3F62F}">
  <sheetPr>
    <pageSetUpPr fitToPage="1"/>
  </sheetPr>
  <dimension ref="A1:P32"/>
  <sheetViews>
    <sheetView showGridLines="0" view="pageBreakPreview" zoomScale="80" zoomScaleNormal="100" zoomScaleSheetLayoutView="80" workbookViewId="0">
      <selection activeCell="B11" sqref="B11"/>
    </sheetView>
  </sheetViews>
  <sheetFormatPr defaultRowHeight="13.5"/>
  <cols>
    <col min="1" max="1" width="2.125" style="113" customWidth="1"/>
    <col min="2" max="2" width="29.375" style="113" customWidth="1"/>
    <col min="3" max="3" width="6.75" style="113" bestFit="1" customWidth="1"/>
    <col min="4" max="4" width="13.625" style="113" customWidth="1"/>
    <col min="5" max="5" width="6.625" style="113" customWidth="1"/>
    <col min="6" max="6" width="15.625" style="113" customWidth="1"/>
    <col min="7" max="7" width="6.625" style="113" customWidth="1"/>
    <col min="8" max="8" width="15.625" style="113" customWidth="1"/>
    <col min="9" max="9" width="6.625" style="113" customWidth="1"/>
    <col min="10" max="11" width="15.625" style="113" customWidth="1"/>
    <col min="12" max="16384" width="9" style="113"/>
  </cols>
  <sheetData>
    <row r="1" spans="1:16" s="671" customFormat="1" ht="24.95" customHeight="1">
      <c r="A1" s="649" t="s">
        <v>588</v>
      </c>
      <c r="B1" s="649"/>
      <c r="C1" s="649"/>
      <c r="D1" s="649"/>
      <c r="G1" s="672"/>
      <c r="H1" s="673"/>
      <c r="I1" s="673"/>
      <c r="J1" s="674"/>
      <c r="K1" s="673"/>
      <c r="L1" s="674"/>
      <c r="M1" s="673"/>
      <c r="N1" s="674"/>
      <c r="O1" s="675"/>
      <c r="P1" s="672"/>
    </row>
    <row r="2" spans="1:16" s="677" customFormat="1" ht="24.95" customHeight="1">
      <c r="A2" s="649" t="s">
        <v>589</v>
      </c>
      <c r="B2" s="649"/>
      <c r="C2" s="676"/>
      <c r="D2" s="676"/>
      <c r="E2" s="676"/>
      <c r="F2" s="676"/>
      <c r="G2" s="676"/>
      <c r="H2" s="676"/>
    </row>
    <row r="3" spans="1:16" s="671" customFormat="1" ht="24.95" customHeight="1">
      <c r="A3" s="649" t="s">
        <v>483</v>
      </c>
      <c r="B3" s="649"/>
      <c r="C3" s="649"/>
      <c r="D3" s="649"/>
      <c r="G3" s="672"/>
      <c r="H3" s="673"/>
      <c r="I3" s="673"/>
      <c r="J3" s="674"/>
      <c r="K3" s="673"/>
      <c r="L3" s="674"/>
      <c r="M3" s="673"/>
      <c r="N3" s="674"/>
      <c r="O3" s="675"/>
      <c r="P3" s="672"/>
    </row>
    <row r="4" spans="1:16" ht="21">
      <c r="A4" s="46"/>
      <c r="B4" s="1455" t="s">
        <v>577</v>
      </c>
      <c r="C4" s="1455"/>
      <c r="D4" s="1455"/>
      <c r="E4" s="1455"/>
      <c r="F4" s="1455"/>
      <c r="G4" s="1455"/>
      <c r="H4" s="1455"/>
      <c r="I4" s="1455"/>
      <c r="J4" s="1455"/>
      <c r="K4" s="1455"/>
    </row>
    <row r="5" spans="1:16">
      <c r="A5" s="64"/>
    </row>
    <row r="6" spans="1:16" s="156" customFormat="1" ht="30.75">
      <c r="A6" s="44"/>
      <c r="B6" s="1511" t="s">
        <v>527</v>
      </c>
      <c r="C6" s="1511"/>
      <c r="L6" s="157"/>
      <c r="M6" s="157"/>
      <c r="N6" s="157"/>
      <c r="O6" s="157"/>
    </row>
    <row r="7" spans="1:16" s="156" customFormat="1" ht="14.25" customHeight="1" thickBot="1"/>
    <row r="8" spans="1:16" s="158" customFormat="1" ht="24.95" customHeight="1">
      <c r="B8" s="1496" t="s">
        <v>562</v>
      </c>
      <c r="C8" s="1499" t="s">
        <v>448</v>
      </c>
      <c r="D8" s="1502" t="s">
        <v>824</v>
      </c>
      <c r="E8" s="1503"/>
      <c r="F8" s="1503"/>
      <c r="G8" s="1503"/>
      <c r="H8" s="1503"/>
      <c r="I8" s="1503"/>
      <c r="J8" s="1504"/>
      <c r="K8" s="1512" t="s">
        <v>450</v>
      </c>
      <c r="L8" s="159"/>
    </row>
    <row r="9" spans="1:16" s="158" customFormat="1" ht="24.95" customHeight="1">
      <c r="B9" s="1497"/>
      <c r="C9" s="1500"/>
      <c r="D9" s="1505" t="s">
        <v>451</v>
      </c>
      <c r="E9" s="1507" t="s">
        <v>452</v>
      </c>
      <c r="F9" s="1508"/>
      <c r="G9" s="1509" t="s">
        <v>453</v>
      </c>
      <c r="H9" s="1510"/>
      <c r="I9" s="1492" t="s">
        <v>454</v>
      </c>
      <c r="J9" s="1493"/>
      <c r="K9" s="1513"/>
      <c r="L9" s="159"/>
    </row>
    <row r="10" spans="1:16" s="158" customFormat="1" ht="24.95" customHeight="1" thickBot="1">
      <c r="B10" s="1498"/>
      <c r="C10" s="1501"/>
      <c r="D10" s="1506"/>
      <c r="E10" s="146" t="s">
        <v>455</v>
      </c>
      <c r="F10" s="160" t="s">
        <v>456</v>
      </c>
      <c r="G10" s="145" t="s">
        <v>455</v>
      </c>
      <c r="H10" s="161" t="s">
        <v>456</v>
      </c>
      <c r="I10" s="83" t="s">
        <v>455</v>
      </c>
      <c r="J10" s="162" t="s">
        <v>456</v>
      </c>
      <c r="K10" s="1514"/>
    </row>
    <row r="11" spans="1:16" s="158" customFormat="1" ht="24.95" customHeight="1">
      <c r="B11" s="271"/>
      <c r="C11" s="272"/>
      <c r="D11" s="273"/>
      <c r="E11" s="274"/>
      <c r="F11" s="165">
        <f t="shared" ref="F11:F31" si="0">INT(D11*E11)</f>
        <v>0</v>
      </c>
      <c r="G11" s="269"/>
      <c r="H11" s="166">
        <f t="shared" ref="H11:H31" si="1">INT(D11*G11)</f>
        <v>0</v>
      </c>
      <c r="I11" s="167">
        <f t="shared" ref="I11:I31" si="2">E11-G11</f>
        <v>0</v>
      </c>
      <c r="J11" s="167">
        <f t="shared" ref="J11:J31" si="3">F11-H11</f>
        <v>0</v>
      </c>
      <c r="K11" s="267"/>
      <c r="L11" s="163"/>
    </row>
    <row r="12" spans="1:16" s="158" customFormat="1" ht="24.95" customHeight="1">
      <c r="B12" s="271"/>
      <c r="C12" s="272"/>
      <c r="D12" s="273"/>
      <c r="E12" s="274"/>
      <c r="F12" s="165">
        <f t="shared" si="0"/>
        <v>0</v>
      </c>
      <c r="G12" s="269"/>
      <c r="H12" s="166">
        <f t="shared" si="1"/>
        <v>0</v>
      </c>
      <c r="I12" s="167">
        <f t="shared" si="2"/>
        <v>0</v>
      </c>
      <c r="J12" s="167">
        <f t="shared" si="3"/>
        <v>0</v>
      </c>
      <c r="K12" s="267"/>
      <c r="L12" s="163"/>
    </row>
    <row r="13" spans="1:16" s="158" customFormat="1" ht="24.95" customHeight="1">
      <c r="B13" s="271"/>
      <c r="C13" s="272"/>
      <c r="D13" s="273"/>
      <c r="E13" s="274"/>
      <c r="F13" s="165">
        <f t="shared" si="0"/>
        <v>0</v>
      </c>
      <c r="G13" s="269"/>
      <c r="H13" s="166">
        <f t="shared" si="1"/>
        <v>0</v>
      </c>
      <c r="I13" s="167">
        <f t="shared" si="2"/>
        <v>0</v>
      </c>
      <c r="J13" s="167">
        <f t="shared" si="3"/>
        <v>0</v>
      </c>
      <c r="K13" s="267"/>
      <c r="L13" s="163"/>
    </row>
    <row r="14" spans="1:16" s="158" customFormat="1" ht="24.95" customHeight="1">
      <c r="B14" s="271"/>
      <c r="C14" s="272"/>
      <c r="D14" s="273"/>
      <c r="E14" s="274"/>
      <c r="F14" s="165">
        <f t="shared" si="0"/>
        <v>0</v>
      </c>
      <c r="G14" s="269"/>
      <c r="H14" s="166">
        <f t="shared" si="1"/>
        <v>0</v>
      </c>
      <c r="I14" s="167">
        <f t="shared" si="2"/>
        <v>0</v>
      </c>
      <c r="J14" s="167">
        <f t="shared" si="3"/>
        <v>0</v>
      </c>
      <c r="K14" s="267"/>
      <c r="L14" s="163"/>
    </row>
    <row r="15" spans="1:16" s="158" customFormat="1" ht="24.95" customHeight="1">
      <c r="B15" s="271"/>
      <c r="C15" s="272"/>
      <c r="D15" s="273"/>
      <c r="E15" s="274"/>
      <c r="F15" s="165">
        <f t="shared" si="0"/>
        <v>0</v>
      </c>
      <c r="G15" s="269"/>
      <c r="H15" s="166">
        <f t="shared" si="1"/>
        <v>0</v>
      </c>
      <c r="I15" s="167">
        <f t="shared" si="2"/>
        <v>0</v>
      </c>
      <c r="J15" s="167">
        <f t="shared" si="3"/>
        <v>0</v>
      </c>
      <c r="K15" s="267"/>
      <c r="L15" s="163"/>
    </row>
    <row r="16" spans="1:16" s="158" customFormat="1" ht="24.95" customHeight="1">
      <c r="B16" s="271"/>
      <c r="C16" s="272"/>
      <c r="D16" s="273"/>
      <c r="E16" s="274"/>
      <c r="F16" s="165">
        <f t="shared" si="0"/>
        <v>0</v>
      </c>
      <c r="G16" s="269"/>
      <c r="H16" s="166">
        <f t="shared" si="1"/>
        <v>0</v>
      </c>
      <c r="I16" s="167">
        <f t="shared" si="2"/>
        <v>0</v>
      </c>
      <c r="J16" s="167">
        <f t="shared" si="3"/>
        <v>0</v>
      </c>
      <c r="K16" s="267"/>
      <c r="L16" s="163"/>
    </row>
    <row r="17" spans="1:12" s="158" customFormat="1" ht="24.95" customHeight="1">
      <c r="B17" s="271"/>
      <c r="C17" s="272"/>
      <c r="D17" s="273"/>
      <c r="E17" s="274"/>
      <c r="F17" s="165">
        <f t="shared" si="0"/>
        <v>0</v>
      </c>
      <c r="G17" s="269"/>
      <c r="H17" s="166">
        <f t="shared" si="1"/>
        <v>0</v>
      </c>
      <c r="I17" s="167">
        <f t="shared" si="2"/>
        <v>0</v>
      </c>
      <c r="J17" s="167">
        <f t="shared" si="3"/>
        <v>0</v>
      </c>
      <c r="K17" s="267"/>
      <c r="L17" s="163"/>
    </row>
    <row r="18" spans="1:12" s="158" customFormat="1" ht="24.95" customHeight="1">
      <c r="B18" s="271"/>
      <c r="C18" s="272"/>
      <c r="D18" s="273"/>
      <c r="E18" s="274"/>
      <c r="F18" s="165">
        <f t="shared" si="0"/>
        <v>0</v>
      </c>
      <c r="G18" s="269"/>
      <c r="H18" s="166">
        <f t="shared" si="1"/>
        <v>0</v>
      </c>
      <c r="I18" s="167">
        <f t="shared" si="2"/>
        <v>0</v>
      </c>
      <c r="J18" s="167">
        <f t="shared" si="3"/>
        <v>0</v>
      </c>
      <c r="K18" s="267"/>
      <c r="L18" s="163"/>
    </row>
    <row r="19" spans="1:12" s="158" customFormat="1" ht="24.95" customHeight="1">
      <c r="B19" s="271"/>
      <c r="C19" s="272"/>
      <c r="D19" s="273"/>
      <c r="E19" s="274"/>
      <c r="F19" s="165">
        <f t="shared" si="0"/>
        <v>0</v>
      </c>
      <c r="G19" s="269"/>
      <c r="H19" s="166">
        <f t="shared" si="1"/>
        <v>0</v>
      </c>
      <c r="I19" s="167">
        <f t="shared" si="2"/>
        <v>0</v>
      </c>
      <c r="J19" s="167">
        <f t="shared" si="3"/>
        <v>0</v>
      </c>
      <c r="K19" s="267"/>
      <c r="L19" s="163"/>
    </row>
    <row r="20" spans="1:12" s="158" customFormat="1" ht="24.95" customHeight="1">
      <c r="B20" s="271"/>
      <c r="C20" s="272"/>
      <c r="D20" s="273"/>
      <c r="E20" s="274"/>
      <c r="F20" s="165">
        <f t="shared" si="0"/>
        <v>0</v>
      </c>
      <c r="G20" s="269"/>
      <c r="H20" s="166">
        <f t="shared" si="1"/>
        <v>0</v>
      </c>
      <c r="I20" s="167">
        <f t="shared" si="2"/>
        <v>0</v>
      </c>
      <c r="J20" s="167">
        <f t="shared" si="3"/>
        <v>0</v>
      </c>
      <c r="K20" s="267"/>
      <c r="L20" s="163"/>
    </row>
    <row r="21" spans="1:12" s="158" customFormat="1" ht="24.95" customHeight="1">
      <c r="B21" s="271"/>
      <c r="C21" s="272"/>
      <c r="D21" s="273"/>
      <c r="E21" s="274"/>
      <c r="F21" s="165">
        <f t="shared" si="0"/>
        <v>0</v>
      </c>
      <c r="G21" s="269"/>
      <c r="H21" s="166">
        <f t="shared" si="1"/>
        <v>0</v>
      </c>
      <c r="I21" s="167">
        <f t="shared" si="2"/>
        <v>0</v>
      </c>
      <c r="J21" s="167">
        <f t="shared" si="3"/>
        <v>0</v>
      </c>
      <c r="K21" s="267"/>
      <c r="L21" s="163"/>
    </row>
    <row r="22" spans="1:12" s="158" customFormat="1" ht="24.95" customHeight="1">
      <c r="B22" s="271"/>
      <c r="C22" s="272"/>
      <c r="D22" s="273"/>
      <c r="E22" s="274"/>
      <c r="F22" s="165">
        <f t="shared" si="0"/>
        <v>0</v>
      </c>
      <c r="G22" s="269"/>
      <c r="H22" s="166">
        <f t="shared" si="1"/>
        <v>0</v>
      </c>
      <c r="I22" s="167">
        <f t="shared" si="2"/>
        <v>0</v>
      </c>
      <c r="J22" s="167">
        <f t="shared" si="3"/>
        <v>0</v>
      </c>
      <c r="K22" s="267"/>
      <c r="L22" s="163"/>
    </row>
    <row r="23" spans="1:12" s="158" customFormat="1" ht="24.95" customHeight="1">
      <c r="B23" s="271"/>
      <c r="C23" s="272"/>
      <c r="D23" s="273"/>
      <c r="E23" s="274"/>
      <c r="F23" s="165">
        <f t="shared" si="0"/>
        <v>0</v>
      </c>
      <c r="G23" s="269"/>
      <c r="H23" s="166">
        <f t="shared" si="1"/>
        <v>0</v>
      </c>
      <c r="I23" s="167">
        <f t="shared" si="2"/>
        <v>0</v>
      </c>
      <c r="J23" s="167">
        <f t="shared" si="3"/>
        <v>0</v>
      </c>
      <c r="K23" s="267"/>
      <c r="L23" s="163"/>
    </row>
    <row r="24" spans="1:12" s="158" customFormat="1" ht="24.95" customHeight="1">
      <c r="B24" s="271"/>
      <c r="C24" s="272"/>
      <c r="D24" s="273"/>
      <c r="E24" s="274"/>
      <c r="F24" s="165">
        <f t="shared" si="0"/>
        <v>0</v>
      </c>
      <c r="G24" s="269"/>
      <c r="H24" s="166">
        <f t="shared" si="1"/>
        <v>0</v>
      </c>
      <c r="I24" s="167">
        <f t="shared" si="2"/>
        <v>0</v>
      </c>
      <c r="J24" s="167">
        <f t="shared" si="3"/>
        <v>0</v>
      </c>
      <c r="K24" s="267"/>
      <c r="L24" s="163"/>
    </row>
    <row r="25" spans="1:12" s="158" customFormat="1" ht="24.95" customHeight="1">
      <c r="B25" s="271"/>
      <c r="C25" s="272"/>
      <c r="D25" s="273"/>
      <c r="E25" s="274"/>
      <c r="F25" s="165">
        <f t="shared" si="0"/>
        <v>0</v>
      </c>
      <c r="G25" s="269"/>
      <c r="H25" s="166">
        <f t="shared" si="1"/>
        <v>0</v>
      </c>
      <c r="I25" s="167">
        <f t="shared" si="2"/>
        <v>0</v>
      </c>
      <c r="J25" s="167">
        <f t="shared" si="3"/>
        <v>0</v>
      </c>
      <c r="K25" s="267"/>
      <c r="L25" s="163"/>
    </row>
    <row r="26" spans="1:12" s="158" customFormat="1" ht="24.95" customHeight="1">
      <c r="B26" s="271"/>
      <c r="C26" s="272"/>
      <c r="D26" s="273"/>
      <c r="E26" s="274"/>
      <c r="F26" s="165">
        <f t="shared" si="0"/>
        <v>0</v>
      </c>
      <c r="G26" s="269"/>
      <c r="H26" s="166">
        <f t="shared" si="1"/>
        <v>0</v>
      </c>
      <c r="I26" s="167">
        <f t="shared" si="2"/>
        <v>0</v>
      </c>
      <c r="J26" s="167">
        <f t="shared" si="3"/>
        <v>0</v>
      </c>
      <c r="K26" s="267"/>
      <c r="L26" s="163"/>
    </row>
    <row r="27" spans="1:12" s="158" customFormat="1" ht="24.95" customHeight="1">
      <c r="B27" s="271"/>
      <c r="C27" s="272"/>
      <c r="D27" s="273"/>
      <c r="E27" s="274"/>
      <c r="F27" s="165">
        <f t="shared" si="0"/>
        <v>0</v>
      </c>
      <c r="G27" s="269"/>
      <c r="H27" s="166">
        <f t="shared" si="1"/>
        <v>0</v>
      </c>
      <c r="I27" s="167">
        <f t="shared" si="2"/>
        <v>0</v>
      </c>
      <c r="J27" s="167">
        <f t="shared" si="3"/>
        <v>0</v>
      </c>
      <c r="K27" s="267"/>
      <c r="L27" s="163"/>
    </row>
    <row r="28" spans="1:12" s="158" customFormat="1" ht="24.95" customHeight="1">
      <c r="B28" s="271"/>
      <c r="C28" s="272"/>
      <c r="D28" s="273"/>
      <c r="E28" s="274"/>
      <c r="F28" s="165">
        <f t="shared" si="0"/>
        <v>0</v>
      </c>
      <c r="G28" s="269"/>
      <c r="H28" s="166">
        <f t="shared" si="1"/>
        <v>0</v>
      </c>
      <c r="I28" s="167">
        <f t="shared" si="2"/>
        <v>0</v>
      </c>
      <c r="J28" s="167">
        <f t="shared" si="3"/>
        <v>0</v>
      </c>
      <c r="K28" s="267"/>
      <c r="L28" s="163"/>
    </row>
    <row r="29" spans="1:12" s="158" customFormat="1" ht="24.95" customHeight="1">
      <c r="B29" s="271"/>
      <c r="C29" s="272"/>
      <c r="D29" s="273"/>
      <c r="E29" s="274"/>
      <c r="F29" s="165">
        <f t="shared" si="0"/>
        <v>0</v>
      </c>
      <c r="G29" s="269"/>
      <c r="H29" s="166">
        <f t="shared" si="1"/>
        <v>0</v>
      </c>
      <c r="I29" s="167">
        <f t="shared" si="2"/>
        <v>0</v>
      </c>
      <c r="J29" s="167">
        <f t="shared" si="3"/>
        <v>0</v>
      </c>
      <c r="K29" s="267"/>
      <c r="L29" s="163"/>
    </row>
    <row r="30" spans="1:12" s="158" customFormat="1" ht="24.95" customHeight="1">
      <c r="B30" s="271"/>
      <c r="C30" s="272"/>
      <c r="D30" s="273"/>
      <c r="E30" s="274"/>
      <c r="F30" s="165">
        <f t="shared" si="0"/>
        <v>0</v>
      </c>
      <c r="G30" s="269"/>
      <c r="H30" s="166">
        <f t="shared" si="1"/>
        <v>0</v>
      </c>
      <c r="I30" s="167">
        <f t="shared" si="2"/>
        <v>0</v>
      </c>
      <c r="J30" s="167">
        <f t="shared" si="3"/>
        <v>0</v>
      </c>
      <c r="K30" s="267"/>
      <c r="L30" s="163"/>
    </row>
    <row r="31" spans="1:12" s="158" customFormat="1" ht="24.95" customHeight="1" thickBot="1">
      <c r="B31" s="275"/>
      <c r="C31" s="276"/>
      <c r="D31" s="277"/>
      <c r="E31" s="278"/>
      <c r="F31" s="168">
        <f t="shared" si="0"/>
        <v>0</v>
      </c>
      <c r="G31" s="270"/>
      <c r="H31" s="169">
        <f t="shared" si="1"/>
        <v>0</v>
      </c>
      <c r="I31" s="170">
        <f t="shared" si="2"/>
        <v>0</v>
      </c>
      <c r="J31" s="170">
        <f t="shared" si="3"/>
        <v>0</v>
      </c>
      <c r="K31" s="268"/>
      <c r="L31" s="163"/>
    </row>
    <row r="32" spans="1:12" s="158" customFormat="1" ht="43.5" thickTop="1" thickBot="1">
      <c r="A32" s="237"/>
      <c r="B32" s="1494" t="s">
        <v>876</v>
      </c>
      <c r="C32" s="1495"/>
      <c r="D32" s="171"/>
      <c r="E32" s="171"/>
      <c r="F32" s="172">
        <f>SUM(F11:F31)</f>
        <v>0</v>
      </c>
      <c r="G32" s="171"/>
      <c r="H32" s="173">
        <f>SUM(H11:H31)</f>
        <v>0</v>
      </c>
      <c r="I32" s="171"/>
      <c r="J32" s="174">
        <f>SUM(J11:J31)</f>
        <v>0</v>
      </c>
      <c r="K32" s="164"/>
      <c r="L32" s="163"/>
    </row>
  </sheetData>
  <sheetProtection insertRows="0" deleteRows="0"/>
  <mergeCells count="11">
    <mergeCell ref="I9:J9"/>
    <mergeCell ref="B32:C32"/>
    <mergeCell ref="B4:K4"/>
    <mergeCell ref="B8:B10"/>
    <mergeCell ref="C8:C10"/>
    <mergeCell ref="D8:J8"/>
    <mergeCell ref="D9:D10"/>
    <mergeCell ref="E9:F9"/>
    <mergeCell ref="G9:H9"/>
    <mergeCell ref="B6:C6"/>
    <mergeCell ref="K8:K10"/>
  </mergeCells>
  <phoneticPr fontId="8"/>
  <conditionalFormatting sqref="A4:A6">
    <cfRule type="expression" dxfId="0" priority="1">
      <formula>_xlfn.ISFORMULA(A4)=TRUE</formula>
    </cfRule>
  </conditionalFormatting>
  <dataValidations count="3">
    <dataValidation type="list" allowBlank="1" showInputMessage="1" sqref="C11:C30" xr:uid="{C259BAF9-9141-4C42-BF3D-158414F2A8BD}">
      <formula1>"式,人工,個,"</formula1>
    </dataValidation>
    <dataValidation imeMode="disabled" allowBlank="1" showInputMessage="1" showErrorMessage="1" sqref="D11:J32" xr:uid="{3A77E06D-EDAC-4704-91E6-82D351DC1BA6}"/>
    <dataValidation imeMode="on" allowBlank="1" showInputMessage="1" showErrorMessage="1" sqref="K11:K32" xr:uid="{47866001-6FD9-44E4-9A8F-4F0A56CCE7FC}"/>
  </dataValidations>
  <printOptions horizontalCentered="1"/>
  <pageMargins left="0.51181102362204722" right="0.11811023622047245" top="0.35433070866141736" bottom="0.35433070866141736" header="0.31496062992125984" footer="0.11811023622047245"/>
  <pageSetup paperSize="9" scale="68" fitToHeight="0" orientation="portrait" r:id="rId1"/>
  <headerFooter>
    <oddFooter>&amp;R&amp;K00-049R3高層ZEH-M_ver.1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167A-1009-457B-BE96-8FDF146F34A9}">
  <sheetPr codeName="Sheet2">
    <pageSetUpPr fitToPage="1"/>
  </sheetPr>
  <dimension ref="A1:G38"/>
  <sheetViews>
    <sheetView showGridLines="0" view="pageBreakPreview" zoomScale="80" zoomScaleNormal="65" zoomScaleSheetLayoutView="80" workbookViewId="0"/>
  </sheetViews>
  <sheetFormatPr defaultRowHeight="40.5"/>
  <cols>
    <col min="1" max="1" width="2.625" style="14" customWidth="1"/>
    <col min="2" max="2" width="25.625" style="2" bestFit="1" customWidth="1"/>
    <col min="3" max="3" width="65.625" style="2" customWidth="1"/>
    <col min="4" max="6" width="9.125" style="12" customWidth="1"/>
    <col min="7" max="7" width="54.25" style="4" customWidth="1"/>
    <col min="8" max="8" width="2.625" style="2" customWidth="1"/>
    <col min="9" max="16384" width="9" style="2"/>
  </cols>
  <sheetData>
    <row r="1" spans="1:7" ht="25.5">
      <c r="A1" s="464" t="s">
        <v>855</v>
      </c>
      <c r="B1" s="464"/>
      <c r="C1" s="464"/>
      <c r="D1" s="464"/>
      <c r="E1" s="464"/>
      <c r="F1" s="464"/>
      <c r="G1" s="464"/>
    </row>
    <row r="2" spans="1:7" ht="25.5">
      <c r="A2" s="464" t="s">
        <v>625</v>
      </c>
      <c r="B2" s="464"/>
      <c r="C2" s="464"/>
      <c r="D2" s="464"/>
      <c r="E2" s="464"/>
      <c r="F2" s="464"/>
      <c r="G2" s="464"/>
    </row>
    <row r="3" spans="1:7" s="8" customFormat="1" ht="25.5">
      <c r="A3" s="464" t="s">
        <v>856</v>
      </c>
      <c r="D3" s="15"/>
      <c r="E3" s="15"/>
      <c r="F3" s="15"/>
      <c r="G3" s="16"/>
    </row>
    <row r="4" spans="1:7" ht="44.25" customHeight="1">
      <c r="A4" s="27"/>
      <c r="B4" s="17" t="s">
        <v>224</v>
      </c>
      <c r="C4" s="18" t="s">
        <v>225</v>
      </c>
      <c r="D4" s="114" t="s">
        <v>226</v>
      </c>
      <c r="E4" s="114" t="s">
        <v>227</v>
      </c>
      <c r="F4" s="114" t="s">
        <v>529</v>
      </c>
      <c r="G4" s="19" t="s">
        <v>228</v>
      </c>
    </row>
    <row r="5" spans="1:7" ht="44.25" customHeight="1">
      <c r="A5" s="27"/>
      <c r="B5" s="315" t="s">
        <v>903</v>
      </c>
      <c r="C5" s="316" t="s">
        <v>708</v>
      </c>
      <c r="D5" s="20" t="s">
        <v>231</v>
      </c>
      <c r="E5" s="20" t="s">
        <v>232</v>
      </c>
      <c r="F5" s="115" t="s">
        <v>530</v>
      </c>
      <c r="G5" s="314"/>
    </row>
    <row r="6" spans="1:7">
      <c r="B6" s="804" t="s">
        <v>229</v>
      </c>
      <c r="C6" s="5" t="s">
        <v>230</v>
      </c>
      <c r="D6" s="20" t="s">
        <v>231</v>
      </c>
      <c r="E6" s="20" t="s">
        <v>232</v>
      </c>
      <c r="F6" s="115" t="s">
        <v>530</v>
      </c>
      <c r="G6" s="341" t="s">
        <v>754</v>
      </c>
    </row>
    <row r="7" spans="1:7">
      <c r="B7" s="804"/>
      <c r="C7" s="21" t="s">
        <v>807</v>
      </c>
      <c r="D7" s="20" t="s">
        <v>231</v>
      </c>
      <c r="E7" s="20" t="s">
        <v>232</v>
      </c>
      <c r="F7" s="115" t="s">
        <v>530</v>
      </c>
      <c r="G7" s="465"/>
    </row>
    <row r="8" spans="1:7">
      <c r="B8" s="804"/>
      <c r="C8" s="5" t="s">
        <v>233</v>
      </c>
      <c r="D8" s="20" t="s">
        <v>231</v>
      </c>
      <c r="E8" s="20" t="s">
        <v>232</v>
      </c>
      <c r="F8" s="115" t="s">
        <v>530</v>
      </c>
      <c r="G8" s="465"/>
    </row>
    <row r="9" spans="1:7">
      <c r="B9" s="804"/>
      <c r="C9" s="5" t="s">
        <v>234</v>
      </c>
      <c r="D9" s="20" t="s">
        <v>231</v>
      </c>
      <c r="E9" s="20" t="s">
        <v>528</v>
      </c>
      <c r="F9" s="115" t="s">
        <v>530</v>
      </c>
      <c r="G9" s="465" t="s">
        <v>808</v>
      </c>
    </row>
    <row r="10" spans="1:7">
      <c r="B10" s="22" t="s">
        <v>235</v>
      </c>
      <c r="C10" s="89" t="s">
        <v>236</v>
      </c>
      <c r="D10" s="20" t="s">
        <v>231</v>
      </c>
      <c r="E10" s="20" t="s">
        <v>232</v>
      </c>
      <c r="F10" s="115" t="s">
        <v>530</v>
      </c>
      <c r="G10" s="465" t="s">
        <v>755</v>
      </c>
    </row>
    <row r="11" spans="1:7">
      <c r="B11" s="804" t="s">
        <v>592</v>
      </c>
      <c r="C11" s="89" t="s">
        <v>237</v>
      </c>
      <c r="D11" s="20" t="s">
        <v>231</v>
      </c>
      <c r="E11" s="20" t="s">
        <v>232</v>
      </c>
      <c r="F11" s="115" t="s">
        <v>530</v>
      </c>
      <c r="G11" s="465"/>
    </row>
    <row r="12" spans="1:7">
      <c r="B12" s="804"/>
      <c r="C12" s="89" t="s">
        <v>238</v>
      </c>
      <c r="D12" s="20" t="s">
        <v>231</v>
      </c>
      <c r="E12" s="20" t="s">
        <v>232</v>
      </c>
      <c r="F12" s="115" t="s">
        <v>530</v>
      </c>
      <c r="G12" s="465" t="s">
        <v>239</v>
      </c>
    </row>
    <row r="13" spans="1:7">
      <c r="B13" s="804"/>
      <c r="C13" s="89" t="s">
        <v>240</v>
      </c>
      <c r="D13" s="20" t="s">
        <v>231</v>
      </c>
      <c r="E13" s="20" t="s">
        <v>232</v>
      </c>
      <c r="F13" s="115" t="s">
        <v>530</v>
      </c>
      <c r="G13" s="465" t="s">
        <v>239</v>
      </c>
    </row>
    <row r="14" spans="1:7">
      <c r="B14" s="804"/>
      <c r="C14" s="602" t="s">
        <v>564</v>
      </c>
      <c r="D14" s="20" t="s">
        <v>231</v>
      </c>
      <c r="E14" s="20" t="s">
        <v>232</v>
      </c>
      <c r="F14" s="115" t="s">
        <v>530</v>
      </c>
      <c r="G14" s="465"/>
    </row>
    <row r="15" spans="1:7">
      <c r="B15" s="804"/>
      <c r="C15" s="89" t="s">
        <v>565</v>
      </c>
      <c r="D15" s="20" t="s">
        <v>231</v>
      </c>
      <c r="E15" s="20" t="s">
        <v>528</v>
      </c>
      <c r="F15" s="115" t="s">
        <v>530</v>
      </c>
      <c r="G15" s="465"/>
    </row>
    <row r="16" spans="1:7">
      <c r="B16" s="804"/>
      <c r="C16" s="89" t="s">
        <v>463</v>
      </c>
      <c r="D16" s="20" t="s">
        <v>231</v>
      </c>
      <c r="E16" s="20" t="s">
        <v>482</v>
      </c>
      <c r="F16" s="115" t="s">
        <v>530</v>
      </c>
      <c r="G16" s="465" t="s">
        <v>607</v>
      </c>
    </row>
    <row r="17" spans="2:7">
      <c r="B17" s="804"/>
      <c r="C17" s="179" t="s">
        <v>570</v>
      </c>
      <c r="D17" s="20" t="s">
        <v>231</v>
      </c>
      <c r="E17" s="20" t="s">
        <v>232</v>
      </c>
      <c r="F17" s="115" t="s">
        <v>530</v>
      </c>
      <c r="G17" s="465"/>
    </row>
    <row r="18" spans="2:7">
      <c r="B18" s="804"/>
      <c r="C18" s="179" t="s">
        <v>563</v>
      </c>
      <c r="D18" s="20" t="s">
        <v>231</v>
      </c>
      <c r="E18" s="20" t="s">
        <v>232</v>
      </c>
      <c r="F18" s="115" t="s">
        <v>530</v>
      </c>
      <c r="G18" s="465"/>
    </row>
    <row r="19" spans="2:7">
      <c r="B19" s="804"/>
      <c r="C19" s="179" t="s">
        <v>571</v>
      </c>
      <c r="D19" s="20" t="s">
        <v>231</v>
      </c>
      <c r="E19" s="20" t="s">
        <v>241</v>
      </c>
      <c r="F19" s="115" t="s">
        <v>530</v>
      </c>
      <c r="G19" s="465"/>
    </row>
    <row r="20" spans="2:7">
      <c r="B20" s="804"/>
      <c r="C20" s="180" t="s">
        <v>572</v>
      </c>
      <c r="D20" s="20" t="s">
        <v>231</v>
      </c>
      <c r="E20" s="20" t="s">
        <v>528</v>
      </c>
      <c r="F20" s="115" t="s">
        <v>530</v>
      </c>
      <c r="G20" s="465"/>
    </row>
    <row r="21" spans="2:7">
      <c r="B21" s="804"/>
      <c r="C21" s="90" t="s">
        <v>538</v>
      </c>
      <c r="D21" s="20" t="s">
        <v>231</v>
      </c>
      <c r="E21" s="20" t="s">
        <v>482</v>
      </c>
      <c r="F21" s="115" t="s">
        <v>530</v>
      </c>
      <c r="G21" s="465"/>
    </row>
    <row r="22" spans="2:7">
      <c r="B22" s="804"/>
      <c r="C22" s="5" t="s">
        <v>544</v>
      </c>
      <c r="D22" s="20" t="s">
        <v>231</v>
      </c>
      <c r="E22" s="20" t="s">
        <v>232</v>
      </c>
      <c r="F22" s="115" t="s">
        <v>530</v>
      </c>
      <c r="G22" s="465" t="s">
        <v>607</v>
      </c>
    </row>
    <row r="23" spans="2:7">
      <c r="B23" s="804"/>
      <c r="C23" s="5" t="s">
        <v>242</v>
      </c>
      <c r="D23" s="20" t="s">
        <v>243</v>
      </c>
      <c r="E23" s="20" t="s">
        <v>241</v>
      </c>
      <c r="F23" s="115"/>
      <c r="G23" s="465" t="s">
        <v>709</v>
      </c>
    </row>
    <row r="24" spans="2:7">
      <c r="B24" s="804"/>
      <c r="C24" s="5" t="s">
        <v>244</v>
      </c>
      <c r="D24" s="20" t="s">
        <v>245</v>
      </c>
      <c r="E24" s="20" t="s">
        <v>241</v>
      </c>
      <c r="F24" s="115"/>
      <c r="G24" s="465"/>
    </row>
    <row r="25" spans="2:7">
      <c r="B25" s="22" t="s">
        <v>593</v>
      </c>
      <c r="C25" s="5" t="s">
        <v>905</v>
      </c>
      <c r="D25" s="20" t="s">
        <v>243</v>
      </c>
      <c r="E25" s="20" t="s">
        <v>232</v>
      </c>
      <c r="F25" s="115"/>
      <c r="G25" s="465" t="s">
        <v>246</v>
      </c>
    </row>
    <row r="26" spans="2:7">
      <c r="B26" s="806" t="s">
        <v>594</v>
      </c>
      <c r="C26" s="5" t="s">
        <v>904</v>
      </c>
      <c r="D26" s="20" t="s">
        <v>243</v>
      </c>
      <c r="E26" s="20" t="s">
        <v>611</v>
      </c>
      <c r="F26" s="115"/>
      <c r="G26" s="465" t="s">
        <v>612</v>
      </c>
    </row>
    <row r="27" spans="2:7">
      <c r="B27" s="807"/>
      <c r="C27" s="5" t="s">
        <v>247</v>
      </c>
      <c r="D27" s="20" t="s">
        <v>243</v>
      </c>
      <c r="E27" s="20" t="s">
        <v>241</v>
      </c>
      <c r="F27" s="115"/>
      <c r="G27" s="468" t="s">
        <v>868</v>
      </c>
    </row>
    <row r="28" spans="2:7">
      <c r="B28" s="22" t="s">
        <v>595</v>
      </c>
      <c r="C28" s="5" t="s">
        <v>248</v>
      </c>
      <c r="D28" s="20" t="s">
        <v>243</v>
      </c>
      <c r="E28" s="20" t="s">
        <v>611</v>
      </c>
      <c r="F28" s="115"/>
      <c r="G28" s="465" t="s">
        <v>612</v>
      </c>
    </row>
    <row r="29" spans="2:7">
      <c r="B29" s="804" t="s">
        <v>596</v>
      </c>
      <c r="C29" s="5" t="s">
        <v>249</v>
      </c>
      <c r="D29" s="20" t="s">
        <v>245</v>
      </c>
      <c r="E29" s="20" t="s">
        <v>232</v>
      </c>
      <c r="F29" s="115"/>
      <c r="G29" s="805" t="s">
        <v>945</v>
      </c>
    </row>
    <row r="30" spans="2:7">
      <c r="B30" s="804"/>
      <c r="C30" s="5" t="s">
        <v>250</v>
      </c>
      <c r="D30" s="20" t="s">
        <v>245</v>
      </c>
      <c r="E30" s="20" t="s">
        <v>232</v>
      </c>
      <c r="F30" s="115"/>
      <c r="G30" s="805"/>
    </row>
    <row r="31" spans="2:7">
      <c r="B31" s="804"/>
      <c r="C31" s="5" t="s">
        <v>251</v>
      </c>
      <c r="D31" s="20" t="s">
        <v>245</v>
      </c>
      <c r="E31" s="20" t="s">
        <v>232</v>
      </c>
      <c r="F31" s="115"/>
      <c r="G31" s="805"/>
    </row>
    <row r="32" spans="2:7">
      <c r="B32" s="804"/>
      <c r="C32" s="5" t="s">
        <v>601</v>
      </c>
      <c r="D32" s="20" t="s">
        <v>245</v>
      </c>
      <c r="E32" s="20" t="s">
        <v>232</v>
      </c>
      <c r="F32" s="115"/>
      <c r="G32" s="805"/>
    </row>
    <row r="33" spans="2:7">
      <c r="B33" s="804"/>
      <c r="C33" s="5" t="s">
        <v>569</v>
      </c>
      <c r="D33" s="20" t="s">
        <v>245</v>
      </c>
      <c r="E33" s="20" t="s">
        <v>232</v>
      </c>
      <c r="F33" s="115"/>
      <c r="G33" s="805"/>
    </row>
    <row r="34" spans="2:7">
      <c r="B34" s="804"/>
      <c r="C34" s="5" t="s">
        <v>568</v>
      </c>
      <c r="D34" s="20" t="s">
        <v>245</v>
      </c>
      <c r="E34" s="20" t="s">
        <v>232</v>
      </c>
      <c r="F34" s="115"/>
      <c r="G34" s="805"/>
    </row>
    <row r="35" spans="2:7" ht="101.25">
      <c r="B35" s="22" t="s">
        <v>597</v>
      </c>
      <c r="C35" s="21" t="s">
        <v>897</v>
      </c>
      <c r="D35" s="20" t="s">
        <v>245</v>
      </c>
      <c r="E35" s="20" t="s">
        <v>232</v>
      </c>
      <c r="F35" s="115"/>
      <c r="G35" s="465" t="s">
        <v>817</v>
      </c>
    </row>
    <row r="36" spans="2:7" ht="81">
      <c r="B36" s="22" t="s">
        <v>598</v>
      </c>
      <c r="C36" s="5" t="s">
        <v>906</v>
      </c>
      <c r="D36" s="20" t="s">
        <v>243</v>
      </c>
      <c r="E36" s="20" t="s">
        <v>232</v>
      </c>
      <c r="F36" s="115"/>
      <c r="G36" s="465" t="s">
        <v>907</v>
      </c>
    </row>
    <row r="37" spans="2:7">
      <c r="B37" s="22" t="s">
        <v>599</v>
      </c>
      <c r="C37" s="5"/>
      <c r="D37" s="20" t="s">
        <v>245</v>
      </c>
      <c r="E37" s="20" t="s">
        <v>241</v>
      </c>
      <c r="F37" s="115"/>
      <c r="G37" s="465" t="s">
        <v>252</v>
      </c>
    </row>
    <row r="38" spans="2:7" ht="39.75" customHeight="1">
      <c r="B38" s="23" t="s">
        <v>600</v>
      </c>
      <c r="C38" s="24"/>
      <c r="D38" s="25" t="s">
        <v>899</v>
      </c>
      <c r="E38" s="25" t="s">
        <v>232</v>
      </c>
      <c r="F38" s="115"/>
      <c r="G38" s="26" t="s">
        <v>898</v>
      </c>
    </row>
  </sheetData>
  <sheetProtection sheet="1" selectLockedCells="1"/>
  <mergeCells count="5">
    <mergeCell ref="B6:B9"/>
    <mergeCell ref="B11:B24"/>
    <mergeCell ref="B29:B34"/>
    <mergeCell ref="G29:G34"/>
    <mergeCell ref="B26:B27"/>
  </mergeCells>
  <phoneticPr fontId="8"/>
  <conditionalFormatting sqref="B10:E11 C7:E9 B4:G4 B6:E6 G35:G38 B25 B29 B35:B38 C12:E13 G28:G29 B5:C5 G5:G25 C15:E38 D14:E14">
    <cfRule type="expression" dxfId="216" priority="9">
      <formula>$B$4&lt;&gt;""</formula>
    </cfRule>
  </conditionalFormatting>
  <conditionalFormatting sqref="E1:F4 E6:E38 E39:F1048576">
    <cfRule type="expression" dxfId="215" priority="8">
      <formula>$E1="必須"</formula>
    </cfRule>
  </conditionalFormatting>
  <conditionalFormatting sqref="G26">
    <cfRule type="expression" dxfId="214" priority="5">
      <formula>$B$4&lt;&gt;""</formula>
    </cfRule>
  </conditionalFormatting>
  <conditionalFormatting sqref="D5:E5">
    <cfRule type="expression" dxfId="213" priority="4">
      <formula>$B$4&lt;&gt;""</formula>
    </cfRule>
  </conditionalFormatting>
  <conditionalFormatting sqref="E5">
    <cfRule type="expression" dxfId="212" priority="3">
      <formula>$E5="必須"</formula>
    </cfRule>
  </conditionalFormatting>
  <conditionalFormatting sqref="G27">
    <cfRule type="expression" dxfId="211" priority="2">
      <formula>$B$4&lt;&gt;""</formula>
    </cfRule>
  </conditionalFormatting>
  <conditionalFormatting sqref="C14">
    <cfRule type="expression" dxfId="210" priority="1">
      <formula>$B$4&lt;&gt;""</formula>
    </cfRule>
  </conditionalFormatting>
  <dataValidations count="1">
    <dataValidation imeMode="hiragana" allowBlank="1" showInputMessage="1" showErrorMessage="1" sqref="G27" xr:uid="{524C54AC-D725-4C2C-8EDE-F9B2BE69C66A}"/>
  </dataValidations>
  <printOptions horizontalCentered="1"/>
  <pageMargins left="0.51181102362204722" right="0.11811023622047245" top="0.35433070866141736" bottom="0.35433070866141736" header="0.31496062992125984" footer="0.11811023622047245"/>
  <pageSetup paperSize="9" scale="51" fitToHeight="0" orientation="portrait" r:id="rId1"/>
  <headerFooter>
    <oddFooter>&amp;R&amp;K00-049R3高層ZEH-M_ver.1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18CF-A6E6-4BA2-BE23-788F4793AA4E}">
  <sheetPr codeName="Sheet17">
    <pageSetUpPr fitToPage="1"/>
  </sheetPr>
  <dimension ref="A1:O57"/>
  <sheetViews>
    <sheetView showGridLines="0" view="pageBreakPreview" zoomScale="80" zoomScaleNormal="70" zoomScaleSheetLayoutView="80" workbookViewId="0">
      <selection activeCell="B6" sqref="B6:O57"/>
    </sheetView>
  </sheetViews>
  <sheetFormatPr defaultRowHeight="21"/>
  <cols>
    <col min="1" max="1" width="2.625" style="46" customWidth="1"/>
    <col min="2" max="16384" width="9" style="28"/>
  </cols>
  <sheetData>
    <row r="1" spans="1:15" s="629" customFormat="1" ht="18.75">
      <c r="A1" s="625" t="s">
        <v>863</v>
      </c>
      <c r="B1" s="625"/>
    </row>
    <row r="2" spans="1:15" s="629" customFormat="1" ht="18.75">
      <c r="A2" s="625" t="s">
        <v>306</v>
      </c>
      <c r="B2" s="625"/>
    </row>
    <row r="3" spans="1:15" s="629" customFormat="1" ht="18.75">
      <c r="A3" s="625" t="s">
        <v>930</v>
      </c>
      <c r="B3" s="625"/>
    </row>
    <row r="4" spans="1:15" s="629" customFormat="1" ht="18.75">
      <c r="A4" s="625" t="s">
        <v>931</v>
      </c>
      <c r="B4" s="625"/>
    </row>
    <row r="5" spans="1:15">
      <c r="B5" s="43" t="s">
        <v>542</v>
      </c>
    </row>
    <row r="6" spans="1:15">
      <c r="B6" s="1515"/>
      <c r="C6" s="1515"/>
      <c r="D6" s="1515"/>
      <c r="E6" s="1515"/>
      <c r="F6" s="1515"/>
      <c r="G6" s="1515"/>
      <c r="H6" s="1515"/>
      <c r="I6" s="1515"/>
      <c r="J6" s="1515"/>
      <c r="K6" s="1515"/>
      <c r="L6" s="1515"/>
      <c r="M6" s="1515"/>
      <c r="N6" s="1515"/>
      <c r="O6" s="1515"/>
    </row>
    <row r="7" spans="1:15">
      <c r="B7" s="1515"/>
      <c r="C7" s="1515"/>
      <c r="D7" s="1515"/>
      <c r="E7" s="1515"/>
      <c r="F7" s="1515"/>
      <c r="G7" s="1515"/>
      <c r="H7" s="1515"/>
      <c r="I7" s="1515"/>
      <c r="J7" s="1515"/>
      <c r="K7" s="1515"/>
      <c r="L7" s="1515"/>
      <c r="M7" s="1515"/>
      <c r="N7" s="1515"/>
      <c r="O7" s="1515"/>
    </row>
    <row r="8" spans="1:15">
      <c r="B8" s="1515"/>
      <c r="C8" s="1515"/>
      <c r="D8" s="1515"/>
      <c r="E8" s="1515"/>
      <c r="F8" s="1515"/>
      <c r="G8" s="1515"/>
      <c r="H8" s="1515"/>
      <c r="I8" s="1515"/>
      <c r="J8" s="1515"/>
      <c r="K8" s="1515"/>
      <c r="L8" s="1515"/>
      <c r="M8" s="1515"/>
      <c r="N8" s="1515"/>
      <c r="O8" s="1515"/>
    </row>
    <row r="9" spans="1:15">
      <c r="B9" s="1515"/>
      <c r="C9" s="1515"/>
      <c r="D9" s="1515"/>
      <c r="E9" s="1515"/>
      <c r="F9" s="1515"/>
      <c r="G9" s="1515"/>
      <c r="H9" s="1515"/>
      <c r="I9" s="1515"/>
      <c r="J9" s="1515"/>
      <c r="K9" s="1515"/>
      <c r="L9" s="1515"/>
      <c r="M9" s="1515"/>
      <c r="N9" s="1515"/>
      <c r="O9" s="1515"/>
    </row>
    <row r="10" spans="1:15">
      <c r="B10" s="1515"/>
      <c r="C10" s="1515"/>
      <c r="D10" s="1515"/>
      <c r="E10" s="1515"/>
      <c r="F10" s="1515"/>
      <c r="G10" s="1515"/>
      <c r="H10" s="1515"/>
      <c r="I10" s="1515"/>
      <c r="J10" s="1515"/>
      <c r="K10" s="1515"/>
      <c r="L10" s="1515"/>
      <c r="M10" s="1515"/>
      <c r="N10" s="1515"/>
      <c r="O10" s="1515"/>
    </row>
    <row r="11" spans="1:15">
      <c r="B11" s="1515"/>
      <c r="C11" s="1515"/>
      <c r="D11" s="1515"/>
      <c r="E11" s="1515"/>
      <c r="F11" s="1515"/>
      <c r="G11" s="1515"/>
      <c r="H11" s="1515"/>
      <c r="I11" s="1515"/>
      <c r="J11" s="1515"/>
      <c r="K11" s="1515"/>
      <c r="L11" s="1515"/>
      <c r="M11" s="1515"/>
      <c r="N11" s="1515"/>
      <c r="O11" s="1515"/>
    </row>
    <row r="12" spans="1:15">
      <c r="B12" s="1515"/>
      <c r="C12" s="1515"/>
      <c r="D12" s="1515"/>
      <c r="E12" s="1515"/>
      <c r="F12" s="1515"/>
      <c r="G12" s="1515"/>
      <c r="H12" s="1515"/>
      <c r="I12" s="1515"/>
      <c r="J12" s="1515"/>
      <c r="K12" s="1515"/>
      <c r="L12" s="1515"/>
      <c r="M12" s="1515"/>
      <c r="N12" s="1515"/>
      <c r="O12" s="1515"/>
    </row>
    <row r="13" spans="1:15">
      <c r="B13" s="1515"/>
      <c r="C13" s="1515"/>
      <c r="D13" s="1515"/>
      <c r="E13" s="1515"/>
      <c r="F13" s="1515"/>
      <c r="G13" s="1515"/>
      <c r="H13" s="1515"/>
      <c r="I13" s="1515"/>
      <c r="J13" s="1515"/>
      <c r="K13" s="1515"/>
      <c r="L13" s="1515"/>
      <c r="M13" s="1515"/>
      <c r="N13" s="1515"/>
      <c r="O13" s="1515"/>
    </row>
    <row r="14" spans="1:15">
      <c r="B14" s="1515"/>
      <c r="C14" s="1515"/>
      <c r="D14" s="1515"/>
      <c r="E14" s="1515"/>
      <c r="F14" s="1515"/>
      <c r="G14" s="1515"/>
      <c r="H14" s="1515"/>
      <c r="I14" s="1515"/>
      <c r="J14" s="1515"/>
      <c r="K14" s="1515"/>
      <c r="L14" s="1515"/>
      <c r="M14" s="1515"/>
      <c r="N14" s="1515"/>
      <c r="O14" s="1515"/>
    </row>
    <row r="15" spans="1:15">
      <c r="B15" s="1515"/>
      <c r="C15" s="1515"/>
      <c r="D15" s="1515"/>
      <c r="E15" s="1515"/>
      <c r="F15" s="1515"/>
      <c r="G15" s="1515"/>
      <c r="H15" s="1515"/>
      <c r="I15" s="1515"/>
      <c r="J15" s="1515"/>
      <c r="K15" s="1515"/>
      <c r="L15" s="1515"/>
      <c r="M15" s="1515"/>
      <c r="N15" s="1515"/>
      <c r="O15" s="1515"/>
    </row>
    <row r="16" spans="1:15">
      <c r="B16" s="1515"/>
      <c r="C16" s="1515"/>
      <c r="D16" s="1515"/>
      <c r="E16" s="1515"/>
      <c r="F16" s="1515"/>
      <c r="G16" s="1515"/>
      <c r="H16" s="1515"/>
      <c r="I16" s="1515"/>
      <c r="J16" s="1515"/>
      <c r="K16" s="1515"/>
      <c r="L16" s="1515"/>
      <c r="M16" s="1515"/>
      <c r="N16" s="1515"/>
      <c r="O16" s="1515"/>
    </row>
    <row r="17" spans="2:15">
      <c r="B17" s="1515"/>
      <c r="C17" s="1515"/>
      <c r="D17" s="1515"/>
      <c r="E17" s="1515"/>
      <c r="F17" s="1515"/>
      <c r="G17" s="1515"/>
      <c r="H17" s="1515"/>
      <c r="I17" s="1515"/>
      <c r="J17" s="1515"/>
      <c r="K17" s="1515"/>
      <c r="L17" s="1515"/>
      <c r="M17" s="1515"/>
      <c r="N17" s="1515"/>
      <c r="O17" s="1515"/>
    </row>
    <row r="18" spans="2:15">
      <c r="B18" s="1515"/>
      <c r="C18" s="1515"/>
      <c r="D18" s="1515"/>
      <c r="E18" s="1515"/>
      <c r="F18" s="1515"/>
      <c r="G18" s="1515"/>
      <c r="H18" s="1515"/>
      <c r="I18" s="1515"/>
      <c r="J18" s="1515"/>
      <c r="K18" s="1515"/>
      <c r="L18" s="1515"/>
      <c r="M18" s="1515"/>
      <c r="N18" s="1515"/>
      <c r="O18" s="1515"/>
    </row>
    <row r="19" spans="2:15">
      <c r="B19" s="1515"/>
      <c r="C19" s="1515"/>
      <c r="D19" s="1515"/>
      <c r="E19" s="1515"/>
      <c r="F19" s="1515"/>
      <c r="G19" s="1515"/>
      <c r="H19" s="1515"/>
      <c r="I19" s="1515"/>
      <c r="J19" s="1515"/>
      <c r="K19" s="1515"/>
      <c r="L19" s="1515"/>
      <c r="M19" s="1515"/>
      <c r="N19" s="1515"/>
      <c r="O19" s="1515"/>
    </row>
    <row r="20" spans="2:15">
      <c r="B20" s="1515"/>
      <c r="C20" s="1515"/>
      <c r="D20" s="1515"/>
      <c r="E20" s="1515"/>
      <c r="F20" s="1515"/>
      <c r="G20" s="1515"/>
      <c r="H20" s="1515"/>
      <c r="I20" s="1515"/>
      <c r="J20" s="1515"/>
      <c r="K20" s="1515"/>
      <c r="L20" s="1515"/>
      <c r="M20" s="1515"/>
      <c r="N20" s="1515"/>
      <c r="O20" s="1515"/>
    </row>
    <row r="21" spans="2:15">
      <c r="B21" s="1515"/>
      <c r="C21" s="1515"/>
      <c r="D21" s="1515"/>
      <c r="E21" s="1515"/>
      <c r="F21" s="1515"/>
      <c r="G21" s="1515"/>
      <c r="H21" s="1515"/>
      <c r="I21" s="1515"/>
      <c r="J21" s="1515"/>
      <c r="K21" s="1515"/>
      <c r="L21" s="1515"/>
      <c r="M21" s="1515"/>
      <c r="N21" s="1515"/>
      <c r="O21" s="1515"/>
    </row>
    <row r="22" spans="2:15">
      <c r="B22" s="1515"/>
      <c r="C22" s="1515"/>
      <c r="D22" s="1515"/>
      <c r="E22" s="1515"/>
      <c r="F22" s="1515"/>
      <c r="G22" s="1515"/>
      <c r="H22" s="1515"/>
      <c r="I22" s="1515"/>
      <c r="J22" s="1515"/>
      <c r="K22" s="1515"/>
      <c r="L22" s="1515"/>
      <c r="M22" s="1515"/>
      <c r="N22" s="1515"/>
      <c r="O22" s="1515"/>
    </row>
    <row r="23" spans="2:15">
      <c r="B23" s="1515"/>
      <c r="C23" s="1515"/>
      <c r="D23" s="1515"/>
      <c r="E23" s="1515"/>
      <c r="F23" s="1515"/>
      <c r="G23" s="1515"/>
      <c r="H23" s="1515"/>
      <c r="I23" s="1515"/>
      <c r="J23" s="1515"/>
      <c r="K23" s="1515"/>
      <c r="L23" s="1515"/>
      <c r="M23" s="1515"/>
      <c r="N23" s="1515"/>
      <c r="O23" s="1515"/>
    </row>
    <row r="24" spans="2:15">
      <c r="B24" s="1515"/>
      <c r="C24" s="1515"/>
      <c r="D24" s="1515"/>
      <c r="E24" s="1515"/>
      <c r="F24" s="1515"/>
      <c r="G24" s="1515"/>
      <c r="H24" s="1515"/>
      <c r="I24" s="1515"/>
      <c r="J24" s="1515"/>
      <c r="K24" s="1515"/>
      <c r="L24" s="1515"/>
      <c r="M24" s="1515"/>
      <c r="N24" s="1515"/>
      <c r="O24" s="1515"/>
    </row>
    <row r="25" spans="2:15">
      <c r="B25" s="1515"/>
      <c r="C25" s="1515"/>
      <c r="D25" s="1515"/>
      <c r="E25" s="1515"/>
      <c r="F25" s="1515"/>
      <c r="G25" s="1515"/>
      <c r="H25" s="1515"/>
      <c r="I25" s="1515"/>
      <c r="J25" s="1515"/>
      <c r="K25" s="1515"/>
      <c r="L25" s="1515"/>
      <c r="M25" s="1515"/>
      <c r="N25" s="1515"/>
      <c r="O25" s="1515"/>
    </row>
    <row r="26" spans="2:15">
      <c r="B26" s="1515"/>
      <c r="C26" s="1515"/>
      <c r="D26" s="1515"/>
      <c r="E26" s="1515"/>
      <c r="F26" s="1515"/>
      <c r="G26" s="1515"/>
      <c r="H26" s="1515"/>
      <c r="I26" s="1515"/>
      <c r="J26" s="1515"/>
      <c r="K26" s="1515"/>
      <c r="L26" s="1515"/>
      <c r="M26" s="1515"/>
      <c r="N26" s="1515"/>
      <c r="O26" s="1515"/>
    </row>
    <row r="27" spans="2:15">
      <c r="B27" s="1515"/>
      <c r="C27" s="1515"/>
      <c r="D27" s="1515"/>
      <c r="E27" s="1515"/>
      <c r="F27" s="1515"/>
      <c r="G27" s="1515"/>
      <c r="H27" s="1515"/>
      <c r="I27" s="1515"/>
      <c r="J27" s="1515"/>
      <c r="K27" s="1515"/>
      <c r="L27" s="1515"/>
      <c r="M27" s="1515"/>
      <c r="N27" s="1515"/>
      <c r="O27" s="1515"/>
    </row>
    <row r="28" spans="2:15">
      <c r="B28" s="1515"/>
      <c r="C28" s="1515"/>
      <c r="D28" s="1515"/>
      <c r="E28" s="1515"/>
      <c r="F28" s="1515"/>
      <c r="G28" s="1515"/>
      <c r="H28" s="1515"/>
      <c r="I28" s="1515"/>
      <c r="J28" s="1515"/>
      <c r="K28" s="1515"/>
      <c r="L28" s="1515"/>
      <c r="M28" s="1515"/>
      <c r="N28" s="1515"/>
      <c r="O28" s="1515"/>
    </row>
    <row r="29" spans="2:15">
      <c r="B29" s="1515"/>
      <c r="C29" s="1515"/>
      <c r="D29" s="1515"/>
      <c r="E29" s="1515"/>
      <c r="F29" s="1515"/>
      <c r="G29" s="1515"/>
      <c r="H29" s="1515"/>
      <c r="I29" s="1515"/>
      <c r="J29" s="1515"/>
      <c r="K29" s="1515"/>
      <c r="L29" s="1515"/>
      <c r="M29" s="1515"/>
      <c r="N29" s="1515"/>
      <c r="O29" s="1515"/>
    </row>
    <row r="30" spans="2:15">
      <c r="B30" s="1515"/>
      <c r="C30" s="1515"/>
      <c r="D30" s="1515"/>
      <c r="E30" s="1515"/>
      <c r="F30" s="1515"/>
      <c r="G30" s="1515"/>
      <c r="H30" s="1515"/>
      <c r="I30" s="1515"/>
      <c r="J30" s="1515"/>
      <c r="K30" s="1515"/>
      <c r="L30" s="1515"/>
      <c r="M30" s="1515"/>
      <c r="N30" s="1515"/>
      <c r="O30" s="1515"/>
    </row>
    <row r="31" spans="2:15">
      <c r="B31" s="1515"/>
      <c r="C31" s="1515"/>
      <c r="D31" s="1515"/>
      <c r="E31" s="1515"/>
      <c r="F31" s="1515"/>
      <c r="G31" s="1515"/>
      <c r="H31" s="1515"/>
      <c r="I31" s="1515"/>
      <c r="J31" s="1515"/>
      <c r="K31" s="1515"/>
      <c r="L31" s="1515"/>
      <c r="M31" s="1515"/>
      <c r="N31" s="1515"/>
      <c r="O31" s="1515"/>
    </row>
    <row r="32" spans="2:15">
      <c r="B32" s="1515"/>
      <c r="C32" s="1515"/>
      <c r="D32" s="1515"/>
      <c r="E32" s="1515"/>
      <c r="F32" s="1515"/>
      <c r="G32" s="1515"/>
      <c r="H32" s="1515"/>
      <c r="I32" s="1515"/>
      <c r="J32" s="1515"/>
      <c r="K32" s="1515"/>
      <c r="L32" s="1515"/>
      <c r="M32" s="1515"/>
      <c r="N32" s="1515"/>
      <c r="O32" s="1515"/>
    </row>
    <row r="33" spans="2:15">
      <c r="B33" s="1515"/>
      <c r="C33" s="1515"/>
      <c r="D33" s="1515"/>
      <c r="E33" s="1515"/>
      <c r="F33" s="1515"/>
      <c r="G33" s="1515"/>
      <c r="H33" s="1515"/>
      <c r="I33" s="1515"/>
      <c r="J33" s="1515"/>
      <c r="K33" s="1515"/>
      <c r="L33" s="1515"/>
      <c r="M33" s="1515"/>
      <c r="N33" s="1515"/>
      <c r="O33" s="1515"/>
    </row>
    <row r="34" spans="2:15">
      <c r="B34" s="1515"/>
      <c r="C34" s="1515"/>
      <c r="D34" s="1515"/>
      <c r="E34" s="1515"/>
      <c r="F34" s="1515"/>
      <c r="G34" s="1515"/>
      <c r="H34" s="1515"/>
      <c r="I34" s="1515"/>
      <c r="J34" s="1515"/>
      <c r="K34" s="1515"/>
      <c r="L34" s="1515"/>
      <c r="M34" s="1515"/>
      <c r="N34" s="1515"/>
      <c r="O34" s="1515"/>
    </row>
    <row r="35" spans="2:15">
      <c r="B35" s="1515"/>
      <c r="C35" s="1515"/>
      <c r="D35" s="1515"/>
      <c r="E35" s="1515"/>
      <c r="F35" s="1515"/>
      <c r="G35" s="1515"/>
      <c r="H35" s="1515"/>
      <c r="I35" s="1515"/>
      <c r="J35" s="1515"/>
      <c r="K35" s="1515"/>
      <c r="L35" s="1515"/>
      <c r="M35" s="1515"/>
      <c r="N35" s="1515"/>
      <c r="O35" s="1515"/>
    </row>
    <row r="36" spans="2:15">
      <c r="B36" s="1515"/>
      <c r="C36" s="1515"/>
      <c r="D36" s="1515"/>
      <c r="E36" s="1515"/>
      <c r="F36" s="1515"/>
      <c r="G36" s="1515"/>
      <c r="H36" s="1515"/>
      <c r="I36" s="1515"/>
      <c r="J36" s="1515"/>
      <c r="K36" s="1515"/>
      <c r="L36" s="1515"/>
      <c r="M36" s="1515"/>
      <c r="N36" s="1515"/>
      <c r="O36" s="1515"/>
    </row>
    <row r="37" spans="2:15">
      <c r="B37" s="1515"/>
      <c r="C37" s="1515"/>
      <c r="D37" s="1515"/>
      <c r="E37" s="1515"/>
      <c r="F37" s="1515"/>
      <c r="G37" s="1515"/>
      <c r="H37" s="1515"/>
      <c r="I37" s="1515"/>
      <c r="J37" s="1515"/>
      <c r="K37" s="1515"/>
      <c r="L37" s="1515"/>
      <c r="M37" s="1515"/>
      <c r="N37" s="1515"/>
      <c r="O37" s="1515"/>
    </row>
    <row r="38" spans="2:15">
      <c r="B38" s="1515"/>
      <c r="C38" s="1515"/>
      <c r="D38" s="1515"/>
      <c r="E38" s="1515"/>
      <c r="F38" s="1515"/>
      <c r="G38" s="1515"/>
      <c r="H38" s="1515"/>
      <c r="I38" s="1515"/>
      <c r="J38" s="1515"/>
      <c r="K38" s="1515"/>
      <c r="L38" s="1515"/>
      <c r="M38" s="1515"/>
      <c r="N38" s="1515"/>
      <c r="O38" s="1515"/>
    </row>
    <row r="39" spans="2:15">
      <c r="B39" s="1515"/>
      <c r="C39" s="1515"/>
      <c r="D39" s="1515"/>
      <c r="E39" s="1515"/>
      <c r="F39" s="1515"/>
      <c r="G39" s="1515"/>
      <c r="H39" s="1515"/>
      <c r="I39" s="1515"/>
      <c r="J39" s="1515"/>
      <c r="K39" s="1515"/>
      <c r="L39" s="1515"/>
      <c r="M39" s="1515"/>
      <c r="N39" s="1515"/>
      <c r="O39" s="1515"/>
    </row>
    <row r="40" spans="2:15">
      <c r="B40" s="1515"/>
      <c r="C40" s="1515"/>
      <c r="D40" s="1515"/>
      <c r="E40" s="1515"/>
      <c r="F40" s="1515"/>
      <c r="G40" s="1515"/>
      <c r="H40" s="1515"/>
      <c r="I40" s="1515"/>
      <c r="J40" s="1515"/>
      <c r="K40" s="1515"/>
      <c r="L40" s="1515"/>
      <c r="M40" s="1515"/>
      <c r="N40" s="1515"/>
      <c r="O40" s="1515"/>
    </row>
    <row r="41" spans="2:15">
      <c r="B41" s="1515"/>
      <c r="C41" s="1515"/>
      <c r="D41" s="1515"/>
      <c r="E41" s="1515"/>
      <c r="F41" s="1515"/>
      <c r="G41" s="1515"/>
      <c r="H41" s="1515"/>
      <c r="I41" s="1515"/>
      <c r="J41" s="1515"/>
      <c r="K41" s="1515"/>
      <c r="L41" s="1515"/>
      <c r="M41" s="1515"/>
      <c r="N41" s="1515"/>
      <c r="O41" s="1515"/>
    </row>
    <row r="42" spans="2:15">
      <c r="B42" s="1515"/>
      <c r="C42" s="1515"/>
      <c r="D42" s="1515"/>
      <c r="E42" s="1515"/>
      <c r="F42" s="1515"/>
      <c r="G42" s="1515"/>
      <c r="H42" s="1515"/>
      <c r="I42" s="1515"/>
      <c r="J42" s="1515"/>
      <c r="K42" s="1515"/>
      <c r="L42" s="1515"/>
      <c r="M42" s="1515"/>
      <c r="N42" s="1515"/>
      <c r="O42" s="1515"/>
    </row>
    <row r="43" spans="2:15">
      <c r="B43" s="1515"/>
      <c r="C43" s="1515"/>
      <c r="D43" s="1515"/>
      <c r="E43" s="1515"/>
      <c r="F43" s="1515"/>
      <c r="G43" s="1515"/>
      <c r="H43" s="1515"/>
      <c r="I43" s="1515"/>
      <c r="J43" s="1515"/>
      <c r="K43" s="1515"/>
      <c r="L43" s="1515"/>
      <c r="M43" s="1515"/>
      <c r="N43" s="1515"/>
      <c r="O43" s="1515"/>
    </row>
    <row r="44" spans="2:15">
      <c r="B44" s="1515"/>
      <c r="C44" s="1515"/>
      <c r="D44" s="1515"/>
      <c r="E44" s="1515"/>
      <c r="F44" s="1515"/>
      <c r="G44" s="1515"/>
      <c r="H44" s="1515"/>
      <c r="I44" s="1515"/>
      <c r="J44" s="1515"/>
      <c r="K44" s="1515"/>
      <c r="L44" s="1515"/>
      <c r="M44" s="1515"/>
      <c r="N44" s="1515"/>
      <c r="O44" s="1515"/>
    </row>
    <row r="45" spans="2:15">
      <c r="B45" s="1515"/>
      <c r="C45" s="1515"/>
      <c r="D45" s="1515"/>
      <c r="E45" s="1515"/>
      <c r="F45" s="1515"/>
      <c r="G45" s="1515"/>
      <c r="H45" s="1515"/>
      <c r="I45" s="1515"/>
      <c r="J45" s="1515"/>
      <c r="K45" s="1515"/>
      <c r="L45" s="1515"/>
      <c r="M45" s="1515"/>
      <c r="N45" s="1515"/>
      <c r="O45" s="1515"/>
    </row>
    <row r="46" spans="2:15">
      <c r="B46" s="1515"/>
      <c r="C46" s="1515"/>
      <c r="D46" s="1515"/>
      <c r="E46" s="1515"/>
      <c r="F46" s="1515"/>
      <c r="G46" s="1515"/>
      <c r="H46" s="1515"/>
      <c r="I46" s="1515"/>
      <c r="J46" s="1515"/>
      <c r="K46" s="1515"/>
      <c r="L46" s="1515"/>
      <c r="M46" s="1515"/>
      <c r="N46" s="1515"/>
      <c r="O46" s="1515"/>
    </row>
    <row r="47" spans="2:15">
      <c r="B47" s="1515"/>
      <c r="C47" s="1515"/>
      <c r="D47" s="1515"/>
      <c r="E47" s="1515"/>
      <c r="F47" s="1515"/>
      <c r="G47" s="1515"/>
      <c r="H47" s="1515"/>
      <c r="I47" s="1515"/>
      <c r="J47" s="1515"/>
      <c r="K47" s="1515"/>
      <c r="L47" s="1515"/>
      <c r="M47" s="1515"/>
      <c r="N47" s="1515"/>
      <c r="O47" s="1515"/>
    </row>
    <row r="48" spans="2:15">
      <c r="B48" s="1515"/>
      <c r="C48" s="1515"/>
      <c r="D48" s="1515"/>
      <c r="E48" s="1515"/>
      <c r="F48" s="1515"/>
      <c r="G48" s="1515"/>
      <c r="H48" s="1515"/>
      <c r="I48" s="1515"/>
      <c r="J48" s="1515"/>
      <c r="K48" s="1515"/>
      <c r="L48" s="1515"/>
      <c r="M48" s="1515"/>
      <c r="N48" s="1515"/>
      <c r="O48" s="1515"/>
    </row>
    <row r="49" spans="2:15">
      <c r="B49" s="1515"/>
      <c r="C49" s="1515"/>
      <c r="D49" s="1515"/>
      <c r="E49" s="1515"/>
      <c r="F49" s="1515"/>
      <c r="G49" s="1515"/>
      <c r="H49" s="1515"/>
      <c r="I49" s="1515"/>
      <c r="J49" s="1515"/>
      <c r="K49" s="1515"/>
      <c r="L49" s="1515"/>
      <c r="M49" s="1515"/>
      <c r="N49" s="1515"/>
      <c r="O49" s="1515"/>
    </row>
    <row r="50" spans="2:15">
      <c r="B50" s="1515"/>
      <c r="C50" s="1515"/>
      <c r="D50" s="1515"/>
      <c r="E50" s="1515"/>
      <c r="F50" s="1515"/>
      <c r="G50" s="1515"/>
      <c r="H50" s="1515"/>
      <c r="I50" s="1515"/>
      <c r="J50" s="1515"/>
      <c r="K50" s="1515"/>
      <c r="L50" s="1515"/>
      <c r="M50" s="1515"/>
      <c r="N50" s="1515"/>
      <c r="O50" s="1515"/>
    </row>
    <row r="51" spans="2:15">
      <c r="B51" s="1515"/>
      <c r="C51" s="1515"/>
      <c r="D51" s="1515"/>
      <c r="E51" s="1515"/>
      <c r="F51" s="1515"/>
      <c r="G51" s="1515"/>
      <c r="H51" s="1515"/>
      <c r="I51" s="1515"/>
      <c r="J51" s="1515"/>
      <c r="K51" s="1515"/>
      <c r="L51" s="1515"/>
      <c r="M51" s="1515"/>
      <c r="N51" s="1515"/>
      <c r="O51" s="1515"/>
    </row>
    <row r="52" spans="2:15">
      <c r="B52" s="1515"/>
      <c r="C52" s="1515"/>
      <c r="D52" s="1515"/>
      <c r="E52" s="1515"/>
      <c r="F52" s="1515"/>
      <c r="G52" s="1515"/>
      <c r="H52" s="1515"/>
      <c r="I52" s="1515"/>
      <c r="J52" s="1515"/>
      <c r="K52" s="1515"/>
      <c r="L52" s="1515"/>
      <c r="M52" s="1515"/>
      <c r="N52" s="1515"/>
      <c r="O52" s="1515"/>
    </row>
    <row r="53" spans="2:15">
      <c r="B53" s="1515"/>
      <c r="C53" s="1515"/>
      <c r="D53" s="1515"/>
      <c r="E53" s="1515"/>
      <c r="F53" s="1515"/>
      <c r="G53" s="1515"/>
      <c r="H53" s="1515"/>
      <c r="I53" s="1515"/>
      <c r="J53" s="1515"/>
      <c r="K53" s="1515"/>
      <c r="L53" s="1515"/>
      <c r="M53" s="1515"/>
      <c r="N53" s="1515"/>
      <c r="O53" s="1515"/>
    </row>
    <row r="54" spans="2:15">
      <c r="B54" s="1515"/>
      <c r="C54" s="1515"/>
      <c r="D54" s="1515"/>
      <c r="E54" s="1515"/>
      <c r="F54" s="1515"/>
      <c r="G54" s="1515"/>
      <c r="H54" s="1515"/>
      <c r="I54" s="1515"/>
      <c r="J54" s="1515"/>
      <c r="K54" s="1515"/>
      <c r="L54" s="1515"/>
      <c r="M54" s="1515"/>
      <c r="N54" s="1515"/>
      <c r="O54" s="1515"/>
    </row>
    <row r="55" spans="2:15">
      <c r="B55" s="1515"/>
      <c r="C55" s="1515"/>
      <c r="D55" s="1515"/>
      <c r="E55" s="1515"/>
      <c r="F55" s="1515"/>
      <c r="G55" s="1515"/>
      <c r="H55" s="1515"/>
      <c r="I55" s="1515"/>
      <c r="J55" s="1515"/>
      <c r="K55" s="1515"/>
      <c r="L55" s="1515"/>
      <c r="M55" s="1515"/>
      <c r="N55" s="1515"/>
      <c r="O55" s="1515"/>
    </row>
    <row r="56" spans="2:15">
      <c r="B56" s="1515"/>
      <c r="C56" s="1515"/>
      <c r="D56" s="1515"/>
      <c r="E56" s="1515"/>
      <c r="F56" s="1515"/>
      <c r="G56" s="1515"/>
      <c r="H56" s="1515"/>
      <c r="I56" s="1515"/>
      <c r="J56" s="1515"/>
      <c r="K56" s="1515"/>
      <c r="L56" s="1515"/>
      <c r="M56" s="1515"/>
      <c r="N56" s="1515"/>
      <c r="O56" s="1515"/>
    </row>
    <row r="57" spans="2:15">
      <c r="B57" s="1515"/>
      <c r="C57" s="1515"/>
      <c r="D57" s="1515"/>
      <c r="E57" s="1515"/>
      <c r="F57" s="1515"/>
      <c r="G57" s="1515"/>
      <c r="H57" s="1515"/>
      <c r="I57" s="1515"/>
      <c r="J57" s="1515"/>
      <c r="K57" s="1515"/>
      <c r="L57" s="1515"/>
      <c r="M57" s="1515"/>
      <c r="N57" s="1515"/>
      <c r="O57" s="1515"/>
    </row>
  </sheetData>
  <sheetProtection selectLockedCells="1"/>
  <mergeCells count="1">
    <mergeCell ref="B6:O57"/>
  </mergeCells>
  <phoneticPr fontId="8"/>
  <printOptions horizontalCentered="1"/>
  <pageMargins left="0.51181102362204722" right="0.11811023622047245" top="0.35433070866141736" bottom="0.35433070866141736" header="0.31496062992125984" footer="0.11811023622047245"/>
  <pageSetup paperSize="9" scale="71" fitToHeight="0" orientation="portrait" r:id="rId1"/>
  <headerFooter>
    <oddFooter>&amp;R&amp;K00-049R3高層ZEH-M_ver.1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9"/>
  <sheetViews>
    <sheetView showGridLines="0" view="pageBreakPreview" zoomScale="80" zoomScaleNormal="70" zoomScaleSheetLayoutView="80" workbookViewId="0"/>
  </sheetViews>
  <sheetFormatPr defaultRowHeight="21"/>
  <cols>
    <col min="1" max="1" width="2.625" style="46" customWidth="1"/>
    <col min="2" max="16384" width="9" style="28"/>
  </cols>
  <sheetData>
    <row r="1" spans="1:32" s="629" customFormat="1" ht="17.25">
      <c r="A1" s="623" t="s">
        <v>932</v>
      </c>
      <c r="B1" s="623"/>
    </row>
    <row r="2" spans="1:32" s="629" customFormat="1" ht="17.25">
      <c r="A2" s="623" t="s">
        <v>933</v>
      </c>
      <c r="B2" s="623"/>
    </row>
    <row r="3" spans="1:32" s="629" customFormat="1" ht="17.25">
      <c r="A3" s="623" t="s">
        <v>934</v>
      </c>
      <c r="B3" s="623"/>
    </row>
    <row r="4" spans="1:32">
      <c r="B4" s="43" t="s">
        <v>543</v>
      </c>
    </row>
    <row r="5" spans="1:32">
      <c r="A5" s="50"/>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t="s">
        <v>42</v>
      </c>
      <c r="AF5" s="76"/>
    </row>
    <row r="6" spans="1:32">
      <c r="A6" s="50"/>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row>
    <row r="7" spans="1:32">
      <c r="A7" s="50"/>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row>
    <row r="8" spans="1:32">
      <c r="A8" s="50"/>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row>
    <row r="9" spans="1:32">
      <c r="A9" s="50"/>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row>
    <row r="10" spans="1:32">
      <c r="A10" s="50"/>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row>
    <row r="11" spans="1:32">
      <c r="A11" s="50"/>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row>
    <row r="12" spans="1:32">
      <c r="A12" s="50"/>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row>
    <row r="13" spans="1:32">
      <c r="A13" s="50"/>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row>
    <row r="14" spans="1:32">
      <c r="A14" s="50"/>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row>
    <row r="15" spans="1:32">
      <c r="A15" s="50"/>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row>
    <row r="16" spans="1:32">
      <c r="A16" s="50"/>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row>
    <row r="17" spans="1:32">
      <c r="A17" s="50"/>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row>
    <row r="18" spans="1:32">
      <c r="A18" s="50"/>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row>
    <row r="19" spans="1:32">
      <c r="A19" s="50"/>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row>
    <row r="20" spans="1:32">
      <c r="A20" s="50"/>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row>
    <row r="21" spans="1:32">
      <c r="A21" s="50"/>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row>
    <row r="22" spans="1:32">
      <c r="A22" s="50"/>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row>
    <row r="23" spans="1:32">
      <c r="A23" s="50"/>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row>
    <row r="24" spans="1:32">
      <c r="A24" s="50"/>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row>
    <row r="25" spans="1:32">
      <c r="A25" s="50"/>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row>
    <row r="26" spans="1:32">
      <c r="A26" s="50"/>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row>
    <row r="27" spans="1:32">
      <c r="A27" s="50"/>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row>
    <row r="28" spans="1:32">
      <c r="A28" s="50"/>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row>
    <row r="29" spans="1:32">
      <c r="A29" s="50"/>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row>
    <row r="30" spans="1:32">
      <c r="A30" s="50"/>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c r="A31" s="50"/>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c r="A32" s="50"/>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c r="A33" s="50"/>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row>
    <row r="34" spans="1:32">
      <c r="A34" s="50"/>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row>
    <row r="35" spans="1:32">
      <c r="A35" s="50"/>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row>
    <row r="36" spans="1:32">
      <c r="A36" s="50"/>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row>
    <row r="37" spans="1:32">
      <c r="A37" s="50"/>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row>
    <row r="38" spans="1:32">
      <c r="A38" s="50"/>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row>
    <row r="39" spans="1:32">
      <c r="A39" s="50"/>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row>
    <row r="40" spans="1:32">
      <c r="A40" s="50"/>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row>
    <row r="41" spans="1:32">
      <c r="A41" s="50"/>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row>
    <row r="42" spans="1:32">
      <c r="A42" s="50"/>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row>
    <row r="43" spans="1:32">
      <c r="A43" s="50"/>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row>
    <row r="44" spans="1:32">
      <c r="A44" s="50"/>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row>
    <row r="45" spans="1:32">
      <c r="A45" s="50"/>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row>
    <row r="46" spans="1:32">
      <c r="A46" s="50"/>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row>
    <row r="47" spans="1:32">
      <c r="A47" s="50"/>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row>
    <row r="48" spans="1:32">
      <c r="A48" s="50"/>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row>
    <row r="49" spans="1:32">
      <c r="A49" s="50"/>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row>
    <row r="50" spans="1:32">
      <c r="A50" s="50"/>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row>
    <row r="51" spans="1:32">
      <c r="A51" s="50"/>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row>
    <row r="52" spans="1:32">
      <c r="A52" s="50"/>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row>
    <row r="53" spans="1:32">
      <c r="A53" s="50"/>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row>
    <row r="54" spans="1:32">
      <c r="A54" s="50"/>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row>
    <row r="55" spans="1:32">
      <c r="A55" s="50"/>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row>
    <row r="56" spans="1:32">
      <c r="A56" s="50"/>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row>
    <row r="57" spans="1:32">
      <c r="A57" s="50"/>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row>
    <row r="58" spans="1:32">
      <c r="A58" s="50"/>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row>
    <row r="59" spans="1:32">
      <c r="A59" s="50"/>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row>
  </sheetData>
  <sheetProtection formatCells="0" formatColumns="0" formatRows="0" selectLockedCells="1"/>
  <phoneticPr fontId="8"/>
  <printOptions horizontalCentered="1"/>
  <pageMargins left="0.51181102362204722" right="0.11811023622047245" top="0.35433070866141736" bottom="0.35433070866141736" header="0.31496062992125984" footer="0.11811023622047245"/>
  <pageSetup paperSize="8" scale="68" fitToHeight="0" orientation="landscape" r:id="rId1"/>
  <headerFooter>
    <oddFooter>&amp;R&amp;K00-049R3高層ZEH-M_ver.1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4E68-4556-4D26-A67A-D81EAB997E96}">
  <sheetPr>
    <pageSetUpPr fitToPage="1"/>
  </sheetPr>
  <dimension ref="A1:D64"/>
  <sheetViews>
    <sheetView view="pageBreakPreview" zoomScale="115" zoomScaleNormal="100" zoomScaleSheetLayoutView="115" workbookViewId="0">
      <selection activeCell="D3" sqref="D3"/>
    </sheetView>
  </sheetViews>
  <sheetFormatPr defaultRowHeight="10.5"/>
  <cols>
    <col min="1" max="1" width="8.625" style="311" customWidth="1"/>
    <col min="2" max="2" width="18.625" style="300" customWidth="1"/>
    <col min="3" max="3" width="56" style="312" customWidth="1"/>
    <col min="4" max="4" width="5.625" style="303" customWidth="1"/>
    <col min="5" max="16384" width="9" style="300"/>
  </cols>
  <sheetData>
    <row r="1" spans="1:4" ht="19.5" customHeight="1">
      <c r="A1" s="809" t="s">
        <v>651</v>
      </c>
      <c r="B1" s="809"/>
      <c r="C1" s="809"/>
      <c r="D1" s="809"/>
    </row>
    <row r="2" spans="1:4" ht="13.5" customHeight="1">
      <c r="A2" s="810" t="s">
        <v>652</v>
      </c>
      <c r="B2" s="810"/>
      <c r="C2" s="810"/>
      <c r="D2" s="301" t="s">
        <v>653</v>
      </c>
    </row>
    <row r="3" spans="1:4" ht="21" customHeight="1">
      <c r="A3" s="808" t="s">
        <v>963</v>
      </c>
      <c r="B3" s="808"/>
      <c r="C3" s="808"/>
      <c r="D3" s="302" t="s">
        <v>654</v>
      </c>
    </row>
    <row r="4" spans="1:4" ht="21" customHeight="1">
      <c r="A4" s="808" t="s">
        <v>946</v>
      </c>
      <c r="B4" s="808"/>
      <c r="C4" s="808"/>
      <c r="D4" s="302" t="s">
        <v>654</v>
      </c>
    </row>
    <row r="5" spans="1:4" ht="21" customHeight="1">
      <c r="A5" s="808" t="s">
        <v>655</v>
      </c>
      <c r="B5" s="808"/>
      <c r="C5" s="808"/>
      <c r="D5" s="302" t="s">
        <v>654</v>
      </c>
    </row>
    <row r="6" spans="1:4" ht="21" customHeight="1">
      <c r="A6" s="808" t="s">
        <v>656</v>
      </c>
      <c r="B6" s="808"/>
      <c r="C6" s="808"/>
      <c r="D6" s="302" t="s">
        <v>654</v>
      </c>
    </row>
    <row r="7" spans="1:4" ht="21" customHeight="1">
      <c r="A7" s="808" t="s">
        <v>947</v>
      </c>
      <c r="B7" s="808"/>
      <c r="C7" s="808"/>
      <c r="D7" s="302" t="s">
        <v>654</v>
      </c>
    </row>
    <row r="8" spans="1:4" ht="21" customHeight="1">
      <c r="A8" s="808" t="s">
        <v>948</v>
      </c>
      <c r="B8" s="808"/>
      <c r="C8" s="808"/>
      <c r="D8" s="302" t="s">
        <v>654</v>
      </c>
    </row>
    <row r="9" spans="1:4" ht="21" customHeight="1">
      <c r="A9" s="808" t="s">
        <v>657</v>
      </c>
      <c r="B9" s="808"/>
      <c r="C9" s="808"/>
      <c r="D9" s="302" t="s">
        <v>654</v>
      </c>
    </row>
    <row r="10" spans="1:4" ht="4.5" customHeight="1">
      <c r="A10" s="300"/>
      <c r="C10" s="300"/>
    </row>
    <row r="11" spans="1:4" ht="13.5" customHeight="1">
      <c r="A11" s="811" t="s">
        <v>658</v>
      </c>
      <c r="B11" s="811"/>
      <c r="C11" s="304" t="s">
        <v>659</v>
      </c>
      <c r="D11" s="301" t="s">
        <v>653</v>
      </c>
    </row>
    <row r="12" spans="1:4" ht="22.5" customHeight="1">
      <c r="A12" s="305" t="s">
        <v>651</v>
      </c>
      <c r="B12" s="306"/>
      <c r="C12" s="306" t="s">
        <v>660</v>
      </c>
      <c r="D12" s="302" t="s">
        <v>654</v>
      </c>
    </row>
    <row r="13" spans="1:4" ht="33" customHeight="1">
      <c r="A13" s="812" t="s">
        <v>661</v>
      </c>
      <c r="B13" s="812" t="s">
        <v>662</v>
      </c>
      <c r="C13" s="306" t="s">
        <v>949</v>
      </c>
      <c r="D13" s="302" t="s">
        <v>654</v>
      </c>
    </row>
    <row r="14" spans="1:4" ht="22.5" customHeight="1">
      <c r="A14" s="813"/>
      <c r="B14" s="812"/>
      <c r="C14" s="599" t="s">
        <v>950</v>
      </c>
      <c r="D14" s="302" t="s">
        <v>654</v>
      </c>
    </row>
    <row r="15" spans="1:4" ht="33" customHeight="1">
      <c r="A15" s="813"/>
      <c r="B15" s="812"/>
      <c r="C15" s="342" t="s">
        <v>756</v>
      </c>
      <c r="D15" s="302" t="s">
        <v>654</v>
      </c>
    </row>
    <row r="16" spans="1:4" ht="33" customHeight="1">
      <c r="A16" s="813"/>
      <c r="B16" s="812"/>
      <c r="C16" s="342" t="s">
        <v>951</v>
      </c>
      <c r="D16" s="302" t="s">
        <v>654</v>
      </c>
    </row>
    <row r="17" spans="1:4" ht="22.5" customHeight="1">
      <c r="A17" s="813"/>
      <c r="B17" s="307" t="s">
        <v>663</v>
      </c>
      <c r="C17" s="603" t="s">
        <v>900</v>
      </c>
      <c r="D17" s="302" t="s">
        <v>654</v>
      </c>
    </row>
    <row r="18" spans="1:4" ht="22.5" customHeight="1">
      <c r="A18" s="813"/>
      <c r="B18" s="814" t="s">
        <v>664</v>
      </c>
      <c r="C18" s="306" t="s">
        <v>665</v>
      </c>
      <c r="D18" s="302" t="s">
        <v>654</v>
      </c>
    </row>
    <row r="19" spans="1:4" ht="22.5" customHeight="1">
      <c r="A19" s="813"/>
      <c r="B19" s="815"/>
      <c r="C19" s="306" t="s">
        <v>666</v>
      </c>
      <c r="D19" s="302" t="s">
        <v>654</v>
      </c>
    </row>
    <row r="20" spans="1:4" ht="22.5" customHeight="1">
      <c r="A20" s="813" t="s">
        <v>667</v>
      </c>
      <c r="B20" s="813"/>
      <c r="C20" s="306" t="s">
        <v>853</v>
      </c>
      <c r="D20" s="302" t="s">
        <v>654</v>
      </c>
    </row>
    <row r="21" spans="1:4" ht="22.5" customHeight="1">
      <c r="A21" s="814" t="s">
        <v>668</v>
      </c>
      <c r="B21" s="308" t="s">
        <v>669</v>
      </c>
      <c r="C21" s="306" t="s">
        <v>670</v>
      </c>
      <c r="D21" s="302" t="s">
        <v>654</v>
      </c>
    </row>
    <row r="22" spans="1:4" ht="22.5" customHeight="1">
      <c r="A22" s="825"/>
      <c r="B22" s="816" t="s">
        <v>671</v>
      </c>
      <c r="C22" s="306" t="s">
        <v>672</v>
      </c>
      <c r="D22" s="302" t="s">
        <v>654</v>
      </c>
    </row>
    <row r="23" spans="1:4" ht="22.5" customHeight="1">
      <c r="A23" s="825"/>
      <c r="B23" s="816"/>
      <c r="C23" s="306" t="s">
        <v>670</v>
      </c>
      <c r="D23" s="302" t="s">
        <v>654</v>
      </c>
    </row>
    <row r="24" spans="1:4" ht="22.5" customHeight="1">
      <c r="A24" s="825"/>
      <c r="B24" s="816" t="s">
        <v>673</v>
      </c>
      <c r="C24" s="306" t="s">
        <v>672</v>
      </c>
      <c r="D24" s="302" t="s">
        <v>654</v>
      </c>
    </row>
    <row r="25" spans="1:4" ht="22.5" customHeight="1">
      <c r="A25" s="825"/>
      <c r="B25" s="816"/>
      <c r="C25" s="306" t="s">
        <v>674</v>
      </c>
      <c r="D25" s="302" t="s">
        <v>654</v>
      </c>
    </row>
    <row r="26" spans="1:4" ht="22.5" customHeight="1">
      <c r="A26" s="825"/>
      <c r="B26" s="817" t="s">
        <v>675</v>
      </c>
      <c r="C26" s="342" t="s">
        <v>757</v>
      </c>
      <c r="D26" s="302" t="s">
        <v>654</v>
      </c>
    </row>
    <row r="27" spans="1:4" ht="22.5" customHeight="1">
      <c r="A27" s="825"/>
      <c r="B27" s="818"/>
      <c r="C27" s="306" t="s">
        <v>676</v>
      </c>
      <c r="D27" s="302" t="s">
        <v>654</v>
      </c>
    </row>
    <row r="28" spans="1:4" ht="22.5" customHeight="1">
      <c r="A28" s="825"/>
      <c r="B28" s="817" t="s">
        <v>677</v>
      </c>
      <c r="C28" s="306" t="s">
        <v>678</v>
      </c>
      <c r="D28" s="302" t="s">
        <v>654</v>
      </c>
    </row>
    <row r="29" spans="1:4" ht="22.5" customHeight="1">
      <c r="A29" s="825"/>
      <c r="B29" s="818"/>
      <c r="C29" s="306" t="s">
        <v>679</v>
      </c>
      <c r="D29" s="302" t="s">
        <v>654</v>
      </c>
    </row>
    <row r="30" spans="1:4" ht="37.5" customHeight="1">
      <c r="A30" s="825"/>
      <c r="B30" s="309" t="s">
        <v>680</v>
      </c>
      <c r="C30" s="306" t="s">
        <v>952</v>
      </c>
      <c r="D30" s="302" t="s">
        <v>654</v>
      </c>
    </row>
    <row r="31" spans="1:4" ht="22.5" customHeight="1">
      <c r="A31" s="825"/>
      <c r="B31" s="309" t="s">
        <v>681</v>
      </c>
      <c r="C31" s="306" t="s">
        <v>682</v>
      </c>
      <c r="D31" s="302" t="s">
        <v>654</v>
      </c>
    </row>
    <row r="32" spans="1:4" ht="33" customHeight="1">
      <c r="A32" s="825"/>
      <c r="B32" s="309" t="s">
        <v>683</v>
      </c>
      <c r="C32" s="306" t="s">
        <v>682</v>
      </c>
      <c r="D32" s="302" t="s">
        <v>654</v>
      </c>
    </row>
    <row r="33" spans="1:4" ht="22.5" customHeight="1">
      <c r="A33" s="825" t="s">
        <v>724</v>
      </c>
      <c r="B33" s="309" t="s">
        <v>684</v>
      </c>
      <c r="C33" s="306" t="s">
        <v>953</v>
      </c>
      <c r="D33" s="302" t="s">
        <v>654</v>
      </c>
    </row>
    <row r="34" spans="1:4" ht="22.5" customHeight="1">
      <c r="A34" s="825"/>
      <c r="B34" s="309" t="s">
        <v>685</v>
      </c>
      <c r="C34" s="306" t="s">
        <v>954</v>
      </c>
      <c r="D34" s="302" t="s">
        <v>654</v>
      </c>
    </row>
    <row r="35" spans="1:4" ht="22.5" customHeight="1">
      <c r="A35" s="825"/>
      <c r="B35" s="816" t="s">
        <v>686</v>
      </c>
      <c r="C35" s="692" t="s">
        <v>687</v>
      </c>
      <c r="D35" s="302" t="s">
        <v>654</v>
      </c>
    </row>
    <row r="36" spans="1:4" ht="22.5" customHeight="1">
      <c r="A36" s="825"/>
      <c r="B36" s="816"/>
      <c r="C36" s="692" t="s">
        <v>688</v>
      </c>
      <c r="D36" s="302" t="s">
        <v>654</v>
      </c>
    </row>
    <row r="37" spans="1:4" ht="22.5" customHeight="1">
      <c r="A37" s="825"/>
      <c r="B37" s="816" t="s">
        <v>689</v>
      </c>
      <c r="C37" s="692" t="s">
        <v>672</v>
      </c>
      <c r="D37" s="302" t="s">
        <v>654</v>
      </c>
    </row>
    <row r="38" spans="1:4" ht="23.25" customHeight="1">
      <c r="A38" s="825"/>
      <c r="B38" s="816"/>
      <c r="C38" s="687" t="s">
        <v>965</v>
      </c>
      <c r="D38" s="302" t="s">
        <v>654</v>
      </c>
    </row>
    <row r="39" spans="1:4" ht="12" customHeight="1">
      <c r="A39" s="825"/>
      <c r="B39" s="816"/>
      <c r="C39" s="688" t="s">
        <v>966</v>
      </c>
      <c r="D39" s="826" t="s">
        <v>654</v>
      </c>
    </row>
    <row r="40" spans="1:4" ht="12" customHeight="1">
      <c r="A40" s="825"/>
      <c r="B40" s="816"/>
      <c r="C40" s="689" t="s">
        <v>967</v>
      </c>
      <c r="D40" s="827"/>
    </row>
    <row r="41" spans="1:4" ht="12" customHeight="1">
      <c r="A41" s="825"/>
      <c r="B41" s="816"/>
      <c r="C41" s="690" t="s">
        <v>968</v>
      </c>
      <c r="D41" s="827"/>
    </row>
    <row r="42" spans="1:4" ht="12" customHeight="1">
      <c r="A42" s="825"/>
      <c r="B42" s="816"/>
      <c r="C42" s="691" t="s">
        <v>969</v>
      </c>
      <c r="D42" s="826" t="s">
        <v>654</v>
      </c>
    </row>
    <row r="43" spans="1:4" ht="12" customHeight="1">
      <c r="A43" s="825"/>
      <c r="B43" s="816"/>
      <c r="C43" s="688" t="s">
        <v>970</v>
      </c>
      <c r="D43" s="827"/>
    </row>
    <row r="44" spans="1:4" ht="12" customHeight="1">
      <c r="A44" s="825"/>
      <c r="B44" s="816"/>
      <c r="C44" s="688" t="s">
        <v>971</v>
      </c>
      <c r="D44" s="827"/>
    </row>
    <row r="45" spans="1:4" ht="12" customHeight="1">
      <c r="A45" s="825"/>
      <c r="B45" s="816"/>
      <c r="C45" s="688" t="s">
        <v>973</v>
      </c>
      <c r="D45" s="827"/>
    </row>
    <row r="46" spans="1:4" ht="12" customHeight="1">
      <c r="A46" s="825"/>
      <c r="B46" s="816"/>
      <c r="C46" s="690" t="s">
        <v>955</v>
      </c>
      <c r="D46" s="828"/>
    </row>
    <row r="47" spans="1:4" ht="22.5" customHeight="1">
      <c r="A47" s="825"/>
      <c r="B47" s="816"/>
      <c r="C47" s="603" t="s">
        <v>972</v>
      </c>
      <c r="D47" s="302" t="s">
        <v>654</v>
      </c>
    </row>
    <row r="48" spans="1:4" ht="22.5" customHeight="1">
      <c r="A48" s="825"/>
      <c r="B48" s="823" t="s">
        <v>242</v>
      </c>
      <c r="C48" s="306" t="s">
        <v>690</v>
      </c>
      <c r="D48" s="302" t="s">
        <v>654</v>
      </c>
    </row>
    <row r="49" spans="1:4" ht="22.5" customHeight="1">
      <c r="A49" s="825"/>
      <c r="B49" s="824"/>
      <c r="C49" s="306" t="s">
        <v>902</v>
      </c>
      <c r="D49" s="302" t="s">
        <v>654</v>
      </c>
    </row>
    <row r="50" spans="1:4" ht="22.5" customHeight="1">
      <c r="A50" s="815"/>
      <c r="B50" s="308" t="s">
        <v>244</v>
      </c>
      <c r="C50" s="306" t="s">
        <v>691</v>
      </c>
      <c r="D50" s="302" t="s">
        <v>654</v>
      </c>
    </row>
    <row r="51" spans="1:4" ht="22.5" customHeight="1">
      <c r="A51" s="306" t="s">
        <v>692</v>
      </c>
      <c r="B51" s="307" t="s">
        <v>693</v>
      </c>
      <c r="C51" s="306" t="s">
        <v>908</v>
      </c>
      <c r="D51" s="302" t="s">
        <v>654</v>
      </c>
    </row>
    <row r="52" spans="1:4" ht="33" customHeight="1">
      <c r="A52" s="814" t="s">
        <v>892</v>
      </c>
      <c r="B52" s="307" t="s">
        <v>816</v>
      </c>
      <c r="C52" s="306" t="s">
        <v>894</v>
      </c>
      <c r="D52" s="302" t="s">
        <v>654</v>
      </c>
    </row>
    <row r="53" spans="1:4" ht="22.5" customHeight="1">
      <c r="A53" s="815"/>
      <c r="B53" s="307" t="s">
        <v>694</v>
      </c>
      <c r="C53" s="306" t="s">
        <v>956</v>
      </c>
      <c r="D53" s="302" t="s">
        <v>654</v>
      </c>
    </row>
    <row r="54" spans="1:4" ht="22.5" customHeight="1">
      <c r="A54" s="310" t="s">
        <v>695</v>
      </c>
      <c r="B54" s="307" t="s">
        <v>696</v>
      </c>
      <c r="C54" s="306" t="s">
        <v>697</v>
      </c>
      <c r="D54" s="302" t="s">
        <v>654</v>
      </c>
    </row>
    <row r="55" spans="1:4" ht="22.5" customHeight="1">
      <c r="A55" s="814" t="s">
        <v>698</v>
      </c>
      <c r="B55" s="814" t="s">
        <v>699</v>
      </c>
      <c r="C55" s="306" t="s">
        <v>964</v>
      </c>
      <c r="D55" s="302" t="s">
        <v>654</v>
      </c>
    </row>
    <row r="56" spans="1:4" ht="22.5" customHeight="1">
      <c r="A56" s="815"/>
      <c r="B56" s="815"/>
      <c r="C56" s="306" t="s">
        <v>893</v>
      </c>
      <c r="D56" s="302" t="s">
        <v>654</v>
      </c>
    </row>
    <row r="57" spans="1:4" ht="22.5" customHeight="1">
      <c r="A57" s="814" t="s">
        <v>700</v>
      </c>
      <c r="B57" s="814" t="s">
        <v>701</v>
      </c>
      <c r="C57" s="306" t="s">
        <v>702</v>
      </c>
      <c r="D57" s="302" t="s">
        <v>654</v>
      </c>
    </row>
    <row r="58" spans="1:4" ht="22.5" customHeight="1">
      <c r="A58" s="815"/>
      <c r="B58" s="815"/>
      <c r="C58" s="306" t="s">
        <v>703</v>
      </c>
      <c r="D58" s="302" t="s">
        <v>654</v>
      </c>
    </row>
    <row r="59" spans="1:4" ht="22.5" customHeight="1">
      <c r="A59" s="307" t="s">
        <v>957</v>
      </c>
      <c r="B59" s="306" t="s">
        <v>704</v>
      </c>
      <c r="C59" s="306" t="s">
        <v>705</v>
      </c>
      <c r="D59" s="302" t="s">
        <v>654</v>
      </c>
    </row>
    <row r="60" spans="1:4" ht="22.5" customHeight="1">
      <c r="A60" s="819" t="s">
        <v>901</v>
      </c>
      <c r="B60" s="820"/>
      <c r="C60" s="306" t="s">
        <v>706</v>
      </c>
      <c r="D60" s="302" t="s">
        <v>654</v>
      </c>
    </row>
    <row r="61" spans="1:4" ht="22.5" customHeight="1">
      <c r="A61" s="821"/>
      <c r="B61" s="822"/>
      <c r="C61" s="306" t="s">
        <v>707</v>
      </c>
      <c r="D61" s="302" t="s">
        <v>654</v>
      </c>
    </row>
    <row r="62" spans="1:4">
      <c r="B62" s="312"/>
    </row>
    <row r="63" spans="1:4" ht="11.25">
      <c r="A63" s="313"/>
      <c r="B63" s="312"/>
    </row>
    <row r="64" spans="1:4">
      <c r="B64" s="312"/>
    </row>
  </sheetData>
  <sheetProtection sheet="1" formatCells="0" selectLockedCells="1"/>
  <mergeCells count="31">
    <mergeCell ref="B35:B36"/>
    <mergeCell ref="B37:B47"/>
    <mergeCell ref="A21:A32"/>
    <mergeCell ref="A33:A50"/>
    <mergeCell ref="D39:D41"/>
    <mergeCell ref="D42:D46"/>
    <mergeCell ref="A60:B61"/>
    <mergeCell ref="A57:A58"/>
    <mergeCell ref="B57:B58"/>
    <mergeCell ref="B48:B49"/>
    <mergeCell ref="A52:A53"/>
    <mergeCell ref="A55:A56"/>
    <mergeCell ref="B55:B56"/>
    <mergeCell ref="A20:B20"/>
    <mergeCell ref="B22:B23"/>
    <mergeCell ref="B24:B25"/>
    <mergeCell ref="B26:B27"/>
    <mergeCell ref="B28:B29"/>
    <mergeCell ref="A7:C7"/>
    <mergeCell ref="A8:C8"/>
    <mergeCell ref="A9:C9"/>
    <mergeCell ref="A11:B11"/>
    <mergeCell ref="A13:A19"/>
    <mergeCell ref="B13:B16"/>
    <mergeCell ref="B18:B19"/>
    <mergeCell ref="A6:C6"/>
    <mergeCell ref="A1:D1"/>
    <mergeCell ref="A2:C2"/>
    <mergeCell ref="A3:C3"/>
    <mergeCell ref="A4:C4"/>
    <mergeCell ref="A5:C5"/>
  </mergeCells>
  <phoneticPr fontId="8"/>
  <printOptions horizontalCentered="1"/>
  <pageMargins left="0.51181102362204722" right="0.11811023622047245" top="0.35433070866141736" bottom="0.35433070866141736" header="0.31496062992125984" footer="0.11811023622047245"/>
  <pageSetup paperSize="9" fitToHeight="0" orientation="portrait" r:id="rId1"/>
  <headerFooter>
    <oddFooter>&amp;R&amp;K00-049R3高層ZEH-M_ver.1</oddFooter>
  </headerFooter>
  <rowBreaks count="1" manualBreakCount="1">
    <brk id="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pageSetUpPr fitToPage="1"/>
  </sheetPr>
  <dimension ref="A1:R338"/>
  <sheetViews>
    <sheetView showGridLines="0" view="pageBreakPreview" zoomScale="80" zoomScaleNormal="70" zoomScaleSheetLayoutView="80" workbookViewId="0">
      <selection activeCell="B174" sqref="B174"/>
    </sheetView>
  </sheetViews>
  <sheetFormatPr defaultRowHeight="25.5" outlineLevelRow="1"/>
  <cols>
    <col min="1" max="1" width="5.625" style="405" customWidth="1"/>
    <col min="2" max="2" width="25.625" style="405" customWidth="1"/>
    <col min="3" max="3" width="20.625" style="405" customWidth="1"/>
    <col min="4" max="11" width="6.625" style="405" customWidth="1"/>
    <col min="12" max="12" width="20.625" style="405" customWidth="1"/>
    <col min="13" max="13" width="5.625" style="405" customWidth="1"/>
    <col min="14" max="14" width="3.625" style="606" customWidth="1"/>
    <col min="15" max="15" width="8.625" style="406" customWidth="1"/>
    <col min="16" max="18" width="8.625" style="405" customWidth="1"/>
    <col min="19" max="16384" width="9" style="405"/>
  </cols>
  <sheetData>
    <row r="1" spans="1:18" s="605" customFormat="1">
      <c r="A1" s="604" t="s">
        <v>857</v>
      </c>
      <c r="B1" s="604"/>
      <c r="N1" s="606"/>
      <c r="O1" s="606"/>
    </row>
    <row r="2" spans="1:18" s="605" customFormat="1">
      <c r="A2" s="604" t="s">
        <v>858</v>
      </c>
      <c r="B2" s="604"/>
      <c r="N2" s="606"/>
      <c r="O2" s="606"/>
    </row>
    <row r="3" spans="1:18" ht="26.25" customHeight="1">
      <c r="A3" s="407"/>
      <c r="B3" s="407"/>
      <c r="C3" s="407"/>
      <c r="D3" s="407"/>
      <c r="E3" s="407"/>
      <c r="F3" s="407"/>
      <c r="G3" s="407"/>
      <c r="H3" s="407"/>
      <c r="I3" s="407"/>
      <c r="J3" s="407"/>
      <c r="K3" s="407"/>
      <c r="L3" s="407"/>
      <c r="M3" s="407"/>
      <c r="N3" s="607"/>
      <c r="O3" s="407"/>
      <c r="P3" s="407"/>
      <c r="Q3" s="407"/>
      <c r="R3" s="407"/>
    </row>
    <row r="4" spans="1:18" ht="26.25" customHeight="1">
      <c r="A4" s="407" t="s">
        <v>187</v>
      </c>
      <c r="B4" s="407"/>
      <c r="C4" s="407"/>
      <c r="D4" s="407"/>
      <c r="E4" s="407"/>
      <c r="F4" s="407"/>
      <c r="G4" s="407"/>
      <c r="H4" s="407"/>
      <c r="I4" s="407"/>
      <c r="J4" s="407"/>
      <c r="K4" s="407"/>
      <c r="L4" s="407"/>
      <c r="N4" s="608"/>
      <c r="O4" s="408"/>
      <c r="P4" s="407"/>
      <c r="Q4" s="407"/>
      <c r="R4" s="407"/>
    </row>
    <row r="5" spans="1:18" ht="26.25" customHeight="1">
      <c r="J5" s="832" t="str">
        <f>入力シート!F14</f>
        <v>(例)　2021年　6 月   1 日</v>
      </c>
      <c r="K5" s="832"/>
      <c r="L5" s="832"/>
      <c r="N5" s="608"/>
      <c r="O5" s="408"/>
      <c r="P5" s="407"/>
      <c r="Q5" s="407"/>
      <c r="R5" s="407"/>
    </row>
    <row r="6" spans="1:18" ht="26.25" customHeight="1">
      <c r="A6" s="407"/>
      <c r="B6" s="407"/>
      <c r="C6" s="407"/>
      <c r="D6" s="407"/>
      <c r="E6" s="407"/>
      <c r="F6" s="407"/>
      <c r="G6" s="407"/>
      <c r="H6" s="407"/>
      <c r="I6" s="407"/>
      <c r="J6" s="407"/>
      <c r="K6" s="407"/>
      <c r="L6" s="407"/>
      <c r="M6" s="407"/>
      <c r="N6" s="608"/>
      <c r="O6" s="408"/>
      <c r="P6" s="407"/>
      <c r="Q6" s="407"/>
      <c r="R6" s="407"/>
    </row>
    <row r="7" spans="1:18" ht="26.25" customHeight="1">
      <c r="A7" s="407" t="s">
        <v>144</v>
      </c>
      <c r="C7" s="407"/>
      <c r="D7" s="407"/>
      <c r="E7" s="407"/>
      <c r="F7" s="407"/>
      <c r="G7" s="407"/>
      <c r="H7" s="407"/>
      <c r="I7" s="407"/>
      <c r="J7" s="407"/>
      <c r="K7" s="407"/>
      <c r="L7" s="407"/>
      <c r="M7" s="407"/>
      <c r="N7" s="608"/>
      <c r="O7" s="408"/>
      <c r="P7" s="407"/>
      <c r="Q7" s="407"/>
      <c r="R7" s="407"/>
    </row>
    <row r="8" spans="1:18" ht="26.25" customHeight="1">
      <c r="A8" s="407" t="s">
        <v>718</v>
      </c>
      <c r="C8" s="407"/>
      <c r="D8" s="407"/>
      <c r="E8" s="407"/>
      <c r="F8" s="407"/>
      <c r="G8" s="407"/>
      <c r="H8" s="407"/>
      <c r="I8" s="407"/>
      <c r="J8" s="407"/>
      <c r="K8" s="407"/>
      <c r="L8" s="407"/>
      <c r="M8" s="407"/>
      <c r="N8" s="608"/>
      <c r="O8" s="408"/>
      <c r="P8" s="407"/>
      <c r="Q8" s="407"/>
      <c r="R8" s="407"/>
    </row>
    <row r="9" spans="1:18" ht="26.25" customHeight="1">
      <c r="C9" s="409"/>
      <c r="D9" s="409"/>
      <c r="G9" s="841" t="str">
        <f>入力シート!F35</f>
        <v>(例)　104-0000</v>
      </c>
      <c r="H9" s="841"/>
      <c r="I9" s="841"/>
      <c r="J9" s="841"/>
      <c r="K9" s="841"/>
      <c r="L9" s="841"/>
      <c r="M9" s="410"/>
    </row>
    <row r="10" spans="1:18" ht="41.25" customHeight="1">
      <c r="C10" s="411" t="s">
        <v>7</v>
      </c>
      <c r="D10" s="409"/>
      <c r="E10" s="405" t="s">
        <v>719</v>
      </c>
      <c r="G10" s="842" t="str">
        <f>入力シート!F36</f>
        <v>(例)　東京都中央区○○町○丁目○番○号</v>
      </c>
      <c r="H10" s="842"/>
      <c r="I10" s="842"/>
      <c r="J10" s="842"/>
      <c r="K10" s="842"/>
      <c r="L10" s="842"/>
      <c r="M10" s="412"/>
      <c r="O10" s="413"/>
    </row>
    <row r="11" spans="1:18" ht="26.25" customHeight="1">
      <c r="C11" s="409"/>
      <c r="D11" s="409"/>
      <c r="E11" s="405" t="s">
        <v>720</v>
      </c>
      <c r="G11" s="843" t="str">
        <f>入力シート!F30</f>
        <v>(例)　〇〇〇〇株式会社</v>
      </c>
      <c r="H11" s="843"/>
      <c r="I11" s="843"/>
      <c r="J11" s="843"/>
      <c r="K11" s="843"/>
      <c r="L11" s="843"/>
      <c r="M11" s="414"/>
      <c r="N11" s="609"/>
    </row>
    <row r="12" spans="1:18" ht="26.25" customHeight="1">
      <c r="C12" s="409"/>
      <c r="D12" s="409"/>
      <c r="E12" s="405" t="s">
        <v>188</v>
      </c>
      <c r="G12" s="843" t="str">
        <f>IF(入力シート!F31="","",入力シート!F31)</f>
        <v>(例)　代表取締役</v>
      </c>
      <c r="H12" s="843"/>
      <c r="I12" s="843"/>
      <c r="J12" s="843"/>
      <c r="K12" s="852" t="str">
        <f>IF(入力シート!F33="","",入力シート!F33)</f>
        <v>(例)　環境　太郎</v>
      </c>
      <c r="L12" s="852"/>
      <c r="M12" s="415"/>
      <c r="N12" s="610" t="s">
        <v>854</v>
      </c>
    </row>
    <row r="13" spans="1:18" ht="26.25" customHeight="1">
      <c r="C13" s="409"/>
      <c r="D13" s="409"/>
      <c r="E13" s="405" t="s">
        <v>189</v>
      </c>
      <c r="G13" s="844" t="str">
        <f>IF(入力シート!F34="","",入力シート!F34)</f>
        <v>(例)　昭和 50 年　1 月　1 日</v>
      </c>
      <c r="H13" s="844"/>
      <c r="I13" s="844"/>
      <c r="J13" s="844"/>
      <c r="K13" s="844"/>
      <c r="L13" s="844"/>
      <c r="M13" s="416"/>
      <c r="N13" s="609"/>
    </row>
    <row r="14" spans="1:18" ht="26.25" customHeight="1">
      <c r="C14" s="409"/>
      <c r="D14" s="409"/>
      <c r="G14" s="417"/>
      <c r="H14" s="417"/>
      <c r="I14" s="417"/>
      <c r="J14" s="417"/>
      <c r="K14" s="417"/>
      <c r="L14" s="417"/>
      <c r="M14" s="416"/>
      <c r="N14" s="609"/>
    </row>
    <row r="15" spans="1:18" ht="26.25" hidden="1" customHeight="1" outlineLevel="1">
      <c r="C15" s="409"/>
      <c r="D15" s="409"/>
      <c r="G15" s="841" t="str">
        <f>IF(入力シート!F47="","",入力シート!F47)</f>
        <v/>
      </c>
      <c r="H15" s="841"/>
      <c r="I15" s="841"/>
      <c r="J15" s="841"/>
      <c r="K15" s="841"/>
      <c r="L15" s="841"/>
      <c r="M15" s="410"/>
      <c r="N15" s="611"/>
    </row>
    <row r="16" spans="1:18" ht="41.25" hidden="1" customHeight="1" outlineLevel="1">
      <c r="C16" s="411" t="s">
        <v>23</v>
      </c>
      <c r="D16" s="409"/>
      <c r="E16" s="405" t="s">
        <v>719</v>
      </c>
      <c r="G16" s="842" t="str">
        <f>IF(入力シート!F48="","",入力シート!F48)</f>
        <v/>
      </c>
      <c r="H16" s="842"/>
      <c r="I16" s="842"/>
      <c r="J16" s="842"/>
      <c r="K16" s="842"/>
      <c r="L16" s="842"/>
      <c r="M16" s="412"/>
      <c r="N16" s="611"/>
      <c r="O16" s="413"/>
    </row>
    <row r="17" spans="3:15" ht="26.25" hidden="1" customHeight="1" outlineLevel="1">
      <c r="C17" s="409"/>
      <c r="D17" s="409"/>
      <c r="E17" s="405" t="s">
        <v>720</v>
      </c>
      <c r="G17" s="843" t="str">
        <f>IF(入力シート!F42="","",入力シート!F42)</f>
        <v/>
      </c>
      <c r="H17" s="843"/>
      <c r="I17" s="843"/>
      <c r="J17" s="843"/>
      <c r="K17" s="843"/>
      <c r="L17" s="843"/>
      <c r="M17" s="414"/>
      <c r="N17" s="612"/>
    </row>
    <row r="18" spans="3:15" ht="26.25" hidden="1" customHeight="1" outlineLevel="1">
      <c r="C18" s="409"/>
      <c r="D18" s="409"/>
      <c r="E18" s="405" t="s">
        <v>188</v>
      </c>
      <c r="G18" s="843" t="str">
        <f>IF(入力シート!F43="","",入力シート!F43)</f>
        <v/>
      </c>
      <c r="H18" s="843"/>
      <c r="I18" s="843"/>
      <c r="J18" s="843"/>
      <c r="K18" s="845" t="str">
        <f>IF(入力シート!F45="","",入力シート!F45)</f>
        <v/>
      </c>
      <c r="L18" s="845"/>
      <c r="M18" s="415"/>
      <c r="N18" s="612"/>
    </row>
    <row r="19" spans="3:15" ht="26.25" hidden="1" customHeight="1" outlineLevel="1">
      <c r="C19" s="409"/>
      <c r="D19" s="409"/>
      <c r="E19" s="405" t="s">
        <v>189</v>
      </c>
      <c r="G19" s="844" t="str">
        <f>IF(入力シート!F46="","",入力シート!F46)</f>
        <v/>
      </c>
      <c r="H19" s="844"/>
      <c r="I19" s="844"/>
      <c r="J19" s="844"/>
      <c r="K19" s="844"/>
      <c r="L19" s="844"/>
      <c r="M19" s="416"/>
      <c r="N19" s="612"/>
    </row>
    <row r="20" spans="3:15" ht="26.25" customHeight="1" collapsed="1">
      <c r="C20" s="409"/>
      <c r="D20" s="409"/>
      <c r="G20" s="417"/>
      <c r="H20" s="417"/>
      <c r="I20" s="417"/>
      <c r="J20" s="417"/>
      <c r="K20" s="417"/>
      <c r="L20" s="417"/>
      <c r="M20" s="416"/>
      <c r="N20" s="613" t="s">
        <v>734</v>
      </c>
    </row>
    <row r="21" spans="3:15" ht="26.25" hidden="1" customHeight="1" outlineLevel="1">
      <c r="C21" s="409"/>
      <c r="D21" s="409"/>
      <c r="G21" s="841" t="str">
        <f>IF(入力シート!F59="","",入力シート!F59)</f>
        <v/>
      </c>
      <c r="H21" s="841"/>
      <c r="I21" s="841"/>
      <c r="J21" s="841"/>
      <c r="K21" s="841"/>
      <c r="L21" s="841"/>
      <c r="M21" s="410"/>
      <c r="N21" s="611"/>
    </row>
    <row r="22" spans="3:15" ht="41.25" hidden="1" customHeight="1" outlineLevel="1">
      <c r="C22" s="411" t="s">
        <v>722</v>
      </c>
      <c r="D22" s="409"/>
      <c r="E22" s="405" t="s">
        <v>719</v>
      </c>
      <c r="G22" s="842" t="str">
        <f>IF(入力シート!F60="","",入力シート!F60)</f>
        <v/>
      </c>
      <c r="H22" s="842"/>
      <c r="I22" s="842"/>
      <c r="J22" s="842"/>
      <c r="K22" s="842"/>
      <c r="L22" s="842"/>
      <c r="M22" s="412"/>
      <c r="N22" s="611"/>
      <c r="O22" s="413"/>
    </row>
    <row r="23" spans="3:15" ht="26.25" hidden="1" customHeight="1" outlineLevel="1">
      <c r="C23" s="409"/>
      <c r="D23" s="409"/>
      <c r="E23" s="405" t="s">
        <v>720</v>
      </c>
      <c r="G23" s="843" t="str">
        <f>IF(入力シート!F54="","",入力シート!F54)</f>
        <v/>
      </c>
      <c r="H23" s="843"/>
      <c r="I23" s="843"/>
      <c r="J23" s="843"/>
      <c r="K23" s="843"/>
      <c r="L23" s="843"/>
      <c r="M23" s="414"/>
      <c r="N23" s="612"/>
    </row>
    <row r="24" spans="3:15" ht="26.25" hidden="1" customHeight="1" outlineLevel="1">
      <c r="C24" s="409"/>
      <c r="D24" s="409"/>
      <c r="E24" s="405" t="s">
        <v>188</v>
      </c>
      <c r="G24" s="843" t="str">
        <f>IF(入力シート!F55="","",入力シート!F55)</f>
        <v/>
      </c>
      <c r="H24" s="843"/>
      <c r="I24" s="843"/>
      <c r="J24" s="843"/>
      <c r="K24" s="845" t="str">
        <f>IF(入力シート!F57="","",入力シート!F57)</f>
        <v/>
      </c>
      <c r="L24" s="845"/>
      <c r="M24" s="415"/>
      <c r="N24" s="612"/>
    </row>
    <row r="25" spans="3:15" ht="26.25" hidden="1" customHeight="1" outlineLevel="1">
      <c r="C25" s="409"/>
      <c r="D25" s="409"/>
      <c r="E25" s="405" t="s">
        <v>189</v>
      </c>
      <c r="G25" s="844" t="str">
        <f>IF(入力シート!F58="","",入力シート!F58)</f>
        <v/>
      </c>
      <c r="H25" s="844"/>
      <c r="I25" s="844"/>
      <c r="J25" s="844"/>
      <c r="K25" s="844"/>
      <c r="L25" s="844"/>
      <c r="M25" s="416"/>
      <c r="N25" s="612"/>
    </row>
    <row r="26" spans="3:15" ht="26.25" customHeight="1" collapsed="1">
      <c r="C26" s="409"/>
      <c r="D26" s="409"/>
      <c r="G26" s="417"/>
      <c r="H26" s="417"/>
      <c r="I26" s="417"/>
      <c r="J26" s="417"/>
      <c r="K26" s="417"/>
      <c r="L26" s="417"/>
      <c r="M26" s="416"/>
      <c r="N26" s="613" t="s">
        <v>735</v>
      </c>
    </row>
    <row r="27" spans="3:15" ht="26.25" hidden="1" customHeight="1" outlineLevel="1">
      <c r="C27" s="409"/>
      <c r="D27" s="409"/>
      <c r="G27" s="841" t="str">
        <f>IF(入力シート!F71="","",入力シート!F71)</f>
        <v/>
      </c>
      <c r="H27" s="841"/>
      <c r="I27" s="841"/>
      <c r="J27" s="841"/>
      <c r="K27" s="841"/>
      <c r="L27" s="841"/>
      <c r="M27" s="410"/>
      <c r="N27" s="611"/>
    </row>
    <row r="28" spans="3:15" ht="41.25" hidden="1" customHeight="1" outlineLevel="1">
      <c r="C28" s="411" t="s">
        <v>723</v>
      </c>
      <c r="D28" s="409"/>
      <c r="E28" s="405" t="s">
        <v>719</v>
      </c>
      <c r="G28" s="842" t="str">
        <f>IF(入力シート!F72="","",入力シート!F72)</f>
        <v/>
      </c>
      <c r="H28" s="842"/>
      <c r="I28" s="842"/>
      <c r="J28" s="842"/>
      <c r="K28" s="842"/>
      <c r="L28" s="842"/>
      <c r="M28" s="412"/>
      <c r="N28" s="611"/>
      <c r="O28" s="413"/>
    </row>
    <row r="29" spans="3:15" ht="26.25" hidden="1" customHeight="1" outlineLevel="1">
      <c r="C29" s="409"/>
      <c r="D29" s="409"/>
      <c r="E29" s="405" t="s">
        <v>720</v>
      </c>
      <c r="G29" s="843" t="str">
        <f>IF(入力シート!F66="","",入力シート!F66)</f>
        <v/>
      </c>
      <c r="H29" s="843"/>
      <c r="I29" s="843"/>
      <c r="J29" s="843"/>
      <c r="K29" s="843"/>
      <c r="L29" s="843"/>
      <c r="M29" s="414"/>
      <c r="N29" s="612"/>
    </row>
    <row r="30" spans="3:15" ht="26.25" hidden="1" customHeight="1" outlineLevel="1">
      <c r="C30" s="409"/>
      <c r="D30" s="409"/>
      <c r="E30" s="405" t="s">
        <v>188</v>
      </c>
      <c r="G30" s="843" t="str">
        <f>IF(入力シート!F67="","",入力シート!F67)</f>
        <v/>
      </c>
      <c r="H30" s="843"/>
      <c r="I30" s="843"/>
      <c r="J30" s="843"/>
      <c r="K30" s="845" t="str">
        <f>IF(入力シート!F69="","",入力シート!F69)</f>
        <v/>
      </c>
      <c r="L30" s="845"/>
      <c r="M30" s="415"/>
      <c r="N30" s="612"/>
    </row>
    <row r="31" spans="3:15" ht="26.25" hidden="1" customHeight="1" outlineLevel="1">
      <c r="C31" s="409"/>
      <c r="D31" s="409"/>
      <c r="E31" s="405" t="s">
        <v>189</v>
      </c>
      <c r="G31" s="844" t="str">
        <f>IF(入力シート!F70="","",入力シート!F70)</f>
        <v/>
      </c>
      <c r="H31" s="844"/>
      <c r="I31" s="844"/>
      <c r="J31" s="844"/>
      <c r="K31" s="844"/>
      <c r="L31" s="844"/>
      <c r="M31" s="416"/>
      <c r="N31" s="612"/>
    </row>
    <row r="32" spans="3:15" ht="26.25" customHeight="1" collapsed="1">
      <c r="N32" s="613" t="s">
        <v>736</v>
      </c>
    </row>
    <row r="33" spans="1:16" ht="26.25" customHeight="1">
      <c r="A33" s="848" t="s">
        <v>739</v>
      </c>
      <c r="B33" s="849"/>
      <c r="C33" s="849"/>
      <c r="D33" s="849"/>
      <c r="E33" s="849"/>
      <c r="F33" s="849"/>
      <c r="G33" s="849"/>
      <c r="H33" s="849"/>
      <c r="I33" s="849"/>
      <c r="J33" s="849"/>
      <c r="K33" s="849"/>
      <c r="L33" s="849"/>
      <c r="M33" s="849"/>
    </row>
    <row r="34" spans="1:16" ht="26.25" customHeight="1">
      <c r="A34" s="848"/>
      <c r="B34" s="849"/>
      <c r="C34" s="849"/>
      <c r="D34" s="849"/>
      <c r="E34" s="849"/>
      <c r="F34" s="849"/>
      <c r="G34" s="849"/>
      <c r="H34" s="849"/>
      <c r="I34" s="849"/>
      <c r="J34" s="849"/>
      <c r="K34" s="849"/>
      <c r="L34" s="849"/>
      <c r="M34" s="849"/>
    </row>
    <row r="35" spans="1:16" ht="26.25" customHeight="1">
      <c r="A35" s="849"/>
      <c r="B35" s="849"/>
      <c r="C35" s="849"/>
      <c r="D35" s="849"/>
      <c r="E35" s="849"/>
      <c r="F35" s="849"/>
      <c r="G35" s="849"/>
      <c r="H35" s="849"/>
      <c r="I35" s="849"/>
      <c r="J35" s="849"/>
      <c r="K35" s="849"/>
      <c r="L35" s="849"/>
      <c r="M35" s="849"/>
    </row>
    <row r="36" spans="1:16" ht="26.25" customHeight="1">
      <c r="A36" s="833" t="s">
        <v>190</v>
      </c>
      <c r="B36" s="833"/>
      <c r="C36" s="833"/>
      <c r="D36" s="833"/>
      <c r="E36" s="833"/>
      <c r="F36" s="833"/>
      <c r="G36" s="833"/>
      <c r="H36" s="833"/>
      <c r="I36" s="833"/>
      <c r="J36" s="833"/>
      <c r="K36" s="833"/>
      <c r="L36" s="833"/>
      <c r="M36" s="833"/>
      <c r="O36" s="419"/>
    </row>
    <row r="37" spans="1:16" ht="26.25" customHeight="1">
      <c r="A37" s="830" t="s">
        <v>740</v>
      </c>
      <c r="B37" s="830"/>
      <c r="C37" s="830"/>
      <c r="D37" s="830"/>
      <c r="E37" s="830"/>
      <c r="F37" s="830"/>
      <c r="G37" s="830"/>
      <c r="H37" s="830"/>
      <c r="I37" s="830"/>
      <c r="J37" s="830"/>
      <c r="K37" s="830"/>
      <c r="L37" s="830"/>
      <c r="M37" s="420"/>
    </row>
    <row r="38" spans="1:16" ht="26.25" customHeight="1">
      <c r="A38" s="830"/>
      <c r="B38" s="830"/>
      <c r="C38" s="830"/>
      <c r="D38" s="830"/>
      <c r="E38" s="830"/>
      <c r="F38" s="830"/>
      <c r="G38" s="830"/>
      <c r="H38" s="830"/>
      <c r="I38" s="830"/>
      <c r="J38" s="830"/>
      <c r="K38" s="830"/>
      <c r="L38" s="830"/>
      <c r="M38" s="420"/>
    </row>
    <row r="39" spans="1:16" ht="26.25" customHeight="1">
      <c r="A39" s="830"/>
      <c r="B39" s="830"/>
      <c r="C39" s="830"/>
      <c r="D39" s="830"/>
      <c r="E39" s="830"/>
      <c r="F39" s="830"/>
      <c r="G39" s="830"/>
      <c r="H39" s="830"/>
      <c r="I39" s="830"/>
      <c r="J39" s="830"/>
      <c r="K39" s="830"/>
      <c r="L39" s="830"/>
      <c r="M39" s="420"/>
    </row>
    <row r="40" spans="1:16" ht="26.25" customHeight="1">
      <c r="A40" s="830"/>
      <c r="B40" s="830"/>
      <c r="C40" s="830"/>
      <c r="D40" s="830"/>
      <c r="E40" s="830"/>
      <c r="F40" s="830"/>
      <c r="G40" s="830"/>
      <c r="H40" s="830"/>
      <c r="I40" s="830"/>
      <c r="J40" s="830"/>
      <c r="K40" s="830"/>
      <c r="L40" s="830"/>
      <c r="M40" s="420"/>
    </row>
    <row r="41" spans="1:16" ht="26.25" customHeight="1">
      <c r="A41" s="830"/>
      <c r="B41" s="830"/>
      <c r="C41" s="830"/>
      <c r="D41" s="830"/>
      <c r="E41" s="830"/>
      <c r="F41" s="830"/>
      <c r="G41" s="830"/>
      <c r="H41" s="830"/>
      <c r="I41" s="830"/>
      <c r="J41" s="830"/>
      <c r="K41" s="830"/>
      <c r="L41" s="830"/>
      <c r="M41" s="420"/>
    </row>
    <row r="42" spans="1:16" ht="26.25" customHeight="1">
      <c r="A42" s="830"/>
      <c r="B42" s="830"/>
      <c r="C42" s="830"/>
      <c r="D42" s="830"/>
      <c r="E42" s="830"/>
      <c r="F42" s="830"/>
      <c r="G42" s="830"/>
      <c r="H42" s="830"/>
      <c r="I42" s="830"/>
      <c r="J42" s="830"/>
      <c r="K42" s="830"/>
      <c r="L42" s="830"/>
      <c r="M42" s="420"/>
    </row>
    <row r="43" spans="1:16" ht="26.25" customHeight="1">
      <c r="A43" s="421"/>
      <c r="B43" s="421"/>
      <c r="C43" s="421"/>
      <c r="D43" s="421"/>
      <c r="E43" s="421"/>
      <c r="F43" s="421"/>
      <c r="G43" s="421"/>
      <c r="H43" s="421"/>
      <c r="I43" s="421"/>
      <c r="J43" s="421"/>
      <c r="K43" s="421"/>
      <c r="L43" s="421"/>
      <c r="M43" s="421"/>
    </row>
    <row r="44" spans="1:16" ht="27" customHeight="1"/>
    <row r="45" spans="1:16" ht="27" customHeight="1">
      <c r="A45" s="833" t="s">
        <v>191</v>
      </c>
      <c r="B45" s="833"/>
      <c r="C45" s="833"/>
      <c r="D45" s="833"/>
      <c r="E45" s="833"/>
      <c r="F45" s="833"/>
      <c r="G45" s="833"/>
      <c r="H45" s="833"/>
      <c r="I45" s="833"/>
      <c r="J45" s="833"/>
      <c r="K45" s="833"/>
      <c r="L45" s="833"/>
      <c r="M45" s="833"/>
      <c r="N45" s="608"/>
    </row>
    <row r="46" spans="1:16" ht="27" customHeight="1"/>
    <row r="47" spans="1:16" ht="27" customHeight="1">
      <c r="B47" s="405" t="s">
        <v>192</v>
      </c>
      <c r="N47" s="605"/>
      <c r="P47" s="406"/>
    </row>
    <row r="48" spans="1:16" ht="27" customHeight="1">
      <c r="B48" s="422" t="s">
        <v>721</v>
      </c>
      <c r="C48" s="407"/>
      <c r="D48" s="407"/>
      <c r="E48" s="407"/>
      <c r="F48" s="407"/>
      <c r="G48" s="407"/>
      <c r="H48" s="407"/>
      <c r="I48" s="407"/>
      <c r="J48" s="407"/>
      <c r="K48" s="407"/>
      <c r="L48" s="407"/>
      <c r="M48" s="407"/>
      <c r="N48" s="605"/>
      <c r="P48" s="406"/>
    </row>
    <row r="49" spans="2:16" ht="27" customHeight="1">
      <c r="N49" s="605"/>
      <c r="P49" s="406"/>
    </row>
    <row r="50" spans="2:16" ht="27" customHeight="1">
      <c r="B50" s="405" t="s">
        <v>193</v>
      </c>
      <c r="N50" s="605"/>
      <c r="P50" s="406"/>
    </row>
    <row r="51" spans="2:16" ht="27" customHeight="1">
      <c r="B51" s="850" t="str">
        <f>IF(入力シート!F11="","",入力シート!F11)</f>
        <v>(例)　○○○○マンション</v>
      </c>
      <c r="C51" s="850"/>
      <c r="D51" s="850"/>
      <c r="E51" s="850"/>
      <c r="F51" s="850"/>
      <c r="G51" s="850"/>
      <c r="H51" s="850"/>
      <c r="I51" s="850"/>
      <c r="J51" s="850"/>
      <c r="K51" s="423"/>
      <c r="L51" s="424" t="s">
        <v>194</v>
      </c>
      <c r="N51" s="605"/>
      <c r="P51" s="406"/>
    </row>
    <row r="52" spans="2:16" ht="27" customHeight="1">
      <c r="N52" s="605"/>
      <c r="P52" s="406"/>
    </row>
    <row r="53" spans="2:16" ht="27" customHeight="1">
      <c r="B53" s="405" t="s">
        <v>195</v>
      </c>
      <c r="N53" s="605"/>
      <c r="P53" s="406"/>
    </row>
    <row r="54" spans="2:16" ht="27" customHeight="1">
      <c r="B54" s="422" t="s">
        <v>339</v>
      </c>
      <c r="N54" s="605"/>
      <c r="P54" s="406"/>
    </row>
    <row r="55" spans="2:16" ht="27" customHeight="1">
      <c r="N55" s="605"/>
      <c r="P55" s="406"/>
    </row>
    <row r="56" spans="2:16" ht="27" customHeight="1">
      <c r="B56" s="405" t="s">
        <v>737</v>
      </c>
      <c r="N56" s="605"/>
      <c r="P56" s="406"/>
    </row>
    <row r="57" spans="2:16" ht="27" customHeight="1">
      <c r="B57" s="422" t="s">
        <v>738</v>
      </c>
      <c r="C57" s="851">
        <f>L97</f>
        <v>0</v>
      </c>
      <c r="D57" s="851"/>
      <c r="E57" s="851"/>
      <c r="F57" s="851"/>
      <c r="G57" s="851"/>
      <c r="M57" s="425"/>
      <c r="N57" s="605"/>
      <c r="P57" s="406"/>
    </row>
    <row r="58" spans="2:16" ht="27" customHeight="1">
      <c r="N58" s="605"/>
      <c r="P58" s="406"/>
    </row>
    <row r="59" spans="2:16" ht="27" customHeight="1">
      <c r="B59" s="405" t="s">
        <v>197</v>
      </c>
      <c r="N59" s="605"/>
      <c r="P59" s="406"/>
    </row>
    <row r="60" spans="2:16" ht="27" customHeight="1">
      <c r="N60" s="605"/>
      <c r="P60" s="406"/>
    </row>
    <row r="61" spans="2:16" ht="27" customHeight="1">
      <c r="B61" s="407" t="s">
        <v>198</v>
      </c>
      <c r="C61" s="407"/>
      <c r="N61" s="605"/>
      <c r="P61" s="426"/>
    </row>
    <row r="62" spans="2:16" ht="27" customHeight="1">
      <c r="B62" s="422" t="s">
        <v>340</v>
      </c>
      <c r="C62" s="407"/>
      <c r="D62" s="407"/>
      <c r="H62" s="847" t="str">
        <f>入力シート!F15</f>
        <v>(例)　2021年　9 月   9 日</v>
      </c>
      <c r="I62" s="847"/>
      <c r="J62" s="847"/>
      <c r="K62" s="847"/>
      <c r="L62" s="847"/>
      <c r="M62" s="427"/>
      <c r="N62" s="605"/>
      <c r="P62" s="413"/>
    </row>
    <row r="63" spans="2:16" ht="27" customHeight="1">
      <c r="B63" s="422" t="s">
        <v>341</v>
      </c>
      <c r="C63" s="407"/>
      <c r="D63" s="407"/>
      <c r="H63" s="846" t="str">
        <f>入力シート!F16</f>
        <v>(例)　2022年　2 月　10 日</v>
      </c>
      <c r="I63" s="846"/>
      <c r="J63" s="846"/>
      <c r="K63" s="846"/>
      <c r="L63" s="846"/>
      <c r="M63" s="427"/>
      <c r="N63" s="605"/>
      <c r="P63" s="413"/>
    </row>
    <row r="64" spans="2:16" ht="27" customHeight="1">
      <c r="B64" s="422" t="s">
        <v>342</v>
      </c>
      <c r="C64" s="407"/>
      <c r="D64" s="407"/>
      <c r="H64" s="847" t="str">
        <f>入力シート!F24</f>
        <v>(例)　2022年　2 月　10 日</v>
      </c>
      <c r="I64" s="847"/>
      <c r="J64" s="847"/>
      <c r="K64" s="847"/>
      <c r="L64" s="847"/>
      <c r="M64" s="427"/>
      <c r="N64" s="605"/>
      <c r="P64" s="413"/>
    </row>
    <row r="65" spans="2:16" ht="27" customHeight="1">
      <c r="N65" s="605"/>
      <c r="P65" s="413"/>
    </row>
    <row r="66" spans="2:16" ht="27" customHeight="1">
      <c r="B66" s="405" t="s">
        <v>200</v>
      </c>
      <c r="N66" s="605"/>
      <c r="P66" s="426"/>
    </row>
    <row r="67" spans="2:16" ht="27" customHeight="1">
      <c r="B67" s="405" t="s">
        <v>201</v>
      </c>
      <c r="N67" s="605"/>
      <c r="P67" s="406"/>
    </row>
    <row r="68" spans="2:16" ht="27" customHeight="1">
      <c r="B68" s="405" t="s">
        <v>202</v>
      </c>
      <c r="N68" s="605"/>
      <c r="P68" s="428"/>
    </row>
    <row r="69" spans="2:16" s="406" customFormat="1" ht="27" customHeight="1">
      <c r="B69" s="429" t="s">
        <v>809</v>
      </c>
      <c r="N69" s="606"/>
      <c r="P69" s="430"/>
    </row>
    <row r="70" spans="2:16" s="406" customFormat="1" ht="27" customHeight="1">
      <c r="N70" s="606"/>
      <c r="P70" s="430"/>
    </row>
    <row r="71" spans="2:16" s="406" customFormat="1" ht="27" customHeight="1">
      <c r="N71" s="606"/>
      <c r="P71" s="430"/>
    </row>
    <row r="72" spans="2:16" s="406" customFormat="1" ht="27" customHeight="1">
      <c r="N72" s="606"/>
      <c r="P72" s="430"/>
    </row>
    <row r="73" spans="2:16" s="406" customFormat="1" ht="27" customHeight="1">
      <c r="N73" s="606"/>
      <c r="P73" s="430"/>
    </row>
    <row r="74" spans="2:16" s="406" customFormat="1" ht="27" customHeight="1">
      <c r="N74" s="606"/>
      <c r="P74" s="430"/>
    </row>
    <row r="75" spans="2:16" s="406" customFormat="1" ht="27" customHeight="1">
      <c r="N75" s="606"/>
      <c r="P75" s="430"/>
    </row>
    <row r="76" spans="2:16" s="406" customFormat="1" ht="27" customHeight="1">
      <c r="N76" s="606"/>
      <c r="P76" s="430"/>
    </row>
    <row r="77" spans="2:16" s="406" customFormat="1" ht="27" customHeight="1">
      <c r="N77" s="606"/>
      <c r="P77" s="430"/>
    </row>
    <row r="78" spans="2:16" ht="27" customHeight="1">
      <c r="N78" s="605"/>
      <c r="P78" s="406"/>
    </row>
    <row r="79" spans="2:16" ht="27" customHeight="1">
      <c r="N79" s="605"/>
      <c r="P79" s="406"/>
    </row>
    <row r="80" spans="2:16" ht="27" customHeight="1"/>
    <row r="81" spans="1:15" ht="27" customHeight="1"/>
    <row r="82" spans="1:15" ht="27" customHeight="1"/>
    <row r="83" spans="1:15" ht="27" customHeight="1"/>
    <row r="84" spans="1:15" ht="27" customHeight="1">
      <c r="A84" s="405" t="s">
        <v>848</v>
      </c>
    </row>
    <row r="85" spans="1:15" ht="26.25" customHeight="1"/>
    <row r="86" spans="1:15" ht="26.25" customHeight="1">
      <c r="A86" s="405" t="s">
        <v>203</v>
      </c>
    </row>
    <row r="87" spans="1:15" ht="26.25" customHeight="1"/>
    <row r="88" spans="1:15" ht="26.25" customHeight="1">
      <c r="A88" s="833" t="s">
        <v>204</v>
      </c>
      <c r="B88" s="833"/>
      <c r="C88" s="833"/>
      <c r="D88" s="833"/>
      <c r="E88" s="833"/>
      <c r="F88" s="833"/>
      <c r="G88" s="833"/>
      <c r="H88" s="833"/>
      <c r="I88" s="833"/>
      <c r="J88" s="833"/>
      <c r="K88" s="833"/>
      <c r="L88" s="833"/>
      <c r="M88" s="833"/>
      <c r="N88" s="608"/>
    </row>
    <row r="89" spans="1:15" ht="26.25" customHeight="1"/>
    <row r="90" spans="1:15" ht="26.25" customHeight="1"/>
    <row r="91" spans="1:15" ht="26.25" customHeight="1">
      <c r="L91" s="424" t="s">
        <v>338</v>
      </c>
    </row>
    <row r="92" spans="1:15">
      <c r="B92" s="431" t="s">
        <v>206</v>
      </c>
      <c r="C92" s="855" t="s">
        <v>207</v>
      </c>
      <c r="D92" s="853"/>
      <c r="E92" s="856"/>
      <c r="F92" s="853" t="s">
        <v>343</v>
      </c>
      <c r="G92" s="853"/>
      <c r="H92" s="853"/>
      <c r="I92" s="853"/>
      <c r="J92" s="835" t="s">
        <v>208</v>
      </c>
      <c r="K92" s="836"/>
      <c r="L92" s="432" t="s">
        <v>209</v>
      </c>
      <c r="M92" s="433"/>
    </row>
    <row r="93" spans="1:15">
      <c r="B93" s="434" t="s">
        <v>210</v>
      </c>
      <c r="C93" s="857"/>
      <c r="D93" s="854"/>
      <c r="E93" s="858"/>
      <c r="F93" s="854"/>
      <c r="G93" s="854"/>
      <c r="H93" s="854"/>
      <c r="I93" s="854"/>
      <c r="J93" s="839" t="s">
        <v>211</v>
      </c>
      <c r="K93" s="840"/>
      <c r="L93" s="435" t="s">
        <v>211</v>
      </c>
      <c r="M93" s="433"/>
    </row>
    <row r="94" spans="1:15" ht="55.5">
      <c r="B94" s="436" t="s">
        <v>212</v>
      </c>
      <c r="C94" s="838">
        <f>IF('8.補助対象経費総括表（まとめ）'!C16="","",'8.補助対象経費総括表（まとめ）'!C16)</f>
        <v>0</v>
      </c>
      <c r="D94" s="838"/>
      <c r="E94" s="838"/>
      <c r="F94" s="838">
        <f>IF('8.補助対象経費総括表（まとめ）'!D16="",0,'8.補助対象経費総括表（まとめ）'!D16)</f>
        <v>0</v>
      </c>
      <c r="G94" s="838"/>
      <c r="H94" s="838"/>
      <c r="I94" s="838"/>
      <c r="J94" s="859">
        <v>0.5</v>
      </c>
      <c r="K94" s="859"/>
      <c r="L94" s="437">
        <f>IF(F94="",0,ROUNDDOWN(F94*$J$94,0))</f>
        <v>0</v>
      </c>
      <c r="M94" s="438"/>
      <c r="O94" s="439"/>
    </row>
    <row r="95" spans="1:15" ht="55.5">
      <c r="B95" s="436" t="s">
        <v>213</v>
      </c>
      <c r="C95" s="838">
        <f>IF('8.補助対象経費総括表（まとめ）'!C17="","",'8.補助対象経費総括表（まとめ）'!C17)</f>
        <v>0</v>
      </c>
      <c r="D95" s="838"/>
      <c r="E95" s="838"/>
      <c r="F95" s="838">
        <f>IF('8.補助対象経費総括表（まとめ）'!D17="",0,'8.補助対象経費総括表（まとめ）'!D17)</f>
        <v>0</v>
      </c>
      <c r="G95" s="838"/>
      <c r="H95" s="838"/>
      <c r="I95" s="838"/>
      <c r="J95" s="860"/>
      <c r="K95" s="860"/>
      <c r="L95" s="437">
        <f>IF(F95="",0,ROUNDDOWN(F95*$J$94,0))</f>
        <v>0</v>
      </c>
      <c r="M95" s="438"/>
      <c r="O95" s="439"/>
    </row>
    <row r="96" spans="1:15" ht="55.5">
      <c r="B96" s="436" t="s">
        <v>122</v>
      </c>
      <c r="C96" s="838">
        <f>SUM(C94:E95)</f>
        <v>0</v>
      </c>
      <c r="D96" s="838"/>
      <c r="E96" s="838"/>
      <c r="F96" s="838">
        <f>SUM(F94:I95)</f>
        <v>0</v>
      </c>
      <c r="G96" s="838"/>
      <c r="H96" s="838"/>
      <c r="I96" s="838"/>
      <c r="J96" s="833" t="s">
        <v>68</v>
      </c>
      <c r="K96" s="833"/>
      <c r="L96" s="437">
        <f>SUM(L94:L95)</f>
        <v>0</v>
      </c>
      <c r="M96" s="438"/>
      <c r="O96" s="439"/>
    </row>
    <row r="97" spans="2:16" ht="55.5">
      <c r="B97" s="837" t="s">
        <v>741</v>
      </c>
      <c r="C97" s="837"/>
      <c r="D97" s="837"/>
      <c r="E97" s="837"/>
      <c r="F97" s="837"/>
      <c r="G97" s="837"/>
      <c r="H97" s="837"/>
      <c r="I97" s="837"/>
      <c r="J97" s="837"/>
      <c r="K97" s="837"/>
      <c r="L97" s="437">
        <f>IF(ROUNDDOWN(L96,-3)&gt;300000000,300000000,ROUNDDOWN(L96,-3))</f>
        <v>0</v>
      </c>
      <c r="M97" s="438"/>
      <c r="N97" s="610" t="s">
        <v>859</v>
      </c>
      <c r="O97" s="439"/>
    </row>
    <row r="98" spans="2:16" s="406" customFormat="1" ht="26.25" customHeight="1">
      <c r="N98" s="606"/>
      <c r="P98" s="405"/>
    </row>
    <row r="99" spans="2:16" s="406" customFormat="1" ht="26.25" customHeight="1">
      <c r="N99" s="606"/>
      <c r="P99" s="405"/>
    </row>
    <row r="100" spans="2:16" s="406" customFormat="1" ht="26.25" customHeight="1">
      <c r="N100" s="606"/>
      <c r="P100" s="405"/>
    </row>
    <row r="101" spans="2:16" s="406" customFormat="1" ht="26.25" customHeight="1">
      <c r="N101" s="606"/>
      <c r="P101" s="405"/>
    </row>
    <row r="102" spans="2:16" ht="26.25" customHeight="1"/>
    <row r="103" spans="2:16" ht="26.25" customHeight="1"/>
    <row r="104" spans="2:16" ht="26.25" customHeight="1"/>
    <row r="105" spans="2:16" ht="26.25" customHeight="1"/>
    <row r="106" spans="2:16" ht="26.25" customHeight="1"/>
    <row r="107" spans="2:16" ht="26.25" customHeight="1"/>
    <row r="108" spans="2:16" ht="26.25" customHeight="1"/>
    <row r="109" spans="2:16" ht="26.25" customHeight="1"/>
    <row r="110" spans="2:16" ht="26.25" customHeight="1"/>
    <row r="111" spans="2:16" ht="26.25" customHeight="1"/>
    <row r="112" spans="2:16" ht="26.25" customHeight="1"/>
    <row r="113" spans="1:13" ht="26.25" customHeight="1"/>
    <row r="114" spans="1:13" ht="26.25" customHeight="1"/>
    <row r="115" spans="1:13" ht="26.25" customHeight="1"/>
    <row r="116" spans="1:13" ht="26.25" customHeight="1"/>
    <row r="117" spans="1:13" ht="26.25" customHeight="1"/>
    <row r="118" spans="1:13" ht="26.25" customHeight="1"/>
    <row r="119" spans="1:13" ht="26.25" customHeight="1"/>
    <row r="120" spans="1:13" ht="26.25" customHeight="1"/>
    <row r="121" spans="1:13" ht="26.25" customHeight="1"/>
    <row r="122" spans="1:13" ht="26.25" customHeight="1">
      <c r="A122" s="405" t="s">
        <v>848</v>
      </c>
    </row>
    <row r="124" spans="1:13">
      <c r="A124" s="405" t="s">
        <v>214</v>
      </c>
    </row>
    <row r="126" spans="1:13">
      <c r="A126" s="833" t="s">
        <v>215</v>
      </c>
      <c r="B126" s="833"/>
      <c r="C126" s="833"/>
      <c r="D126" s="833"/>
      <c r="E126" s="833"/>
      <c r="F126" s="833"/>
      <c r="G126" s="833"/>
      <c r="H126" s="833"/>
      <c r="I126" s="833"/>
      <c r="J126" s="833"/>
      <c r="K126" s="833"/>
      <c r="L126" s="833"/>
      <c r="M126" s="833"/>
    </row>
    <row r="130" spans="1:14" ht="25.5" customHeight="1">
      <c r="B130" s="837" t="s">
        <v>742</v>
      </c>
      <c r="C130" s="837"/>
      <c r="D130" s="837"/>
      <c r="E130" s="837"/>
      <c r="F130" s="837"/>
      <c r="G130" s="837"/>
      <c r="H130" s="837"/>
      <c r="I130" s="837"/>
      <c r="J130" s="837"/>
      <c r="K130" s="837"/>
      <c r="L130" s="837"/>
      <c r="M130" s="440"/>
    </row>
    <row r="131" spans="1:14">
      <c r="A131" s="407"/>
      <c r="B131" s="837"/>
      <c r="C131" s="837"/>
      <c r="D131" s="837"/>
      <c r="E131" s="837"/>
      <c r="F131" s="837"/>
      <c r="G131" s="837"/>
      <c r="H131" s="837"/>
      <c r="I131" s="837"/>
      <c r="J131" s="837"/>
      <c r="K131" s="837"/>
      <c r="L131" s="837"/>
      <c r="M131" s="440"/>
    </row>
    <row r="132" spans="1:14">
      <c r="A132" s="407"/>
      <c r="B132" s="837"/>
      <c r="C132" s="837"/>
      <c r="D132" s="837"/>
      <c r="E132" s="837"/>
      <c r="F132" s="837"/>
      <c r="G132" s="837"/>
      <c r="H132" s="837"/>
      <c r="I132" s="837"/>
      <c r="J132" s="837"/>
      <c r="K132" s="837"/>
      <c r="L132" s="837"/>
      <c r="M132" s="440"/>
    </row>
    <row r="134" spans="1:14">
      <c r="A134" s="833" t="s">
        <v>216</v>
      </c>
      <c r="B134" s="833"/>
      <c r="C134" s="833"/>
      <c r="D134" s="833"/>
      <c r="E134" s="833"/>
      <c r="F134" s="833"/>
      <c r="G134" s="833"/>
      <c r="H134" s="833"/>
      <c r="I134" s="833"/>
      <c r="J134" s="833"/>
      <c r="K134" s="833"/>
      <c r="L134" s="833"/>
      <c r="M134" s="833"/>
      <c r="N134" s="607"/>
    </row>
    <row r="136" spans="1:14" ht="25.5" customHeight="1">
      <c r="B136" s="829" t="s">
        <v>743</v>
      </c>
      <c r="C136" s="829"/>
      <c r="D136" s="829"/>
      <c r="E136" s="829"/>
      <c r="F136" s="829"/>
      <c r="G136" s="829"/>
      <c r="H136" s="829"/>
      <c r="I136" s="829"/>
      <c r="J136" s="829"/>
      <c r="K136" s="829"/>
      <c r="L136" s="829"/>
      <c r="M136" s="441"/>
      <c r="N136" s="614"/>
    </row>
    <row r="137" spans="1:14">
      <c r="B137" s="829"/>
      <c r="C137" s="829"/>
      <c r="D137" s="829"/>
      <c r="E137" s="829"/>
      <c r="F137" s="829"/>
      <c r="G137" s="829"/>
      <c r="H137" s="829"/>
      <c r="I137" s="829"/>
      <c r="J137" s="829"/>
      <c r="K137" s="829"/>
      <c r="L137" s="829"/>
      <c r="M137" s="441"/>
    </row>
    <row r="138" spans="1:14">
      <c r="B138" s="829"/>
      <c r="C138" s="829"/>
      <c r="D138" s="829"/>
      <c r="E138" s="829"/>
      <c r="F138" s="829"/>
      <c r="G138" s="829"/>
      <c r="H138" s="829"/>
      <c r="I138" s="829"/>
      <c r="J138" s="829"/>
      <c r="K138" s="829"/>
      <c r="L138" s="829"/>
      <c r="M138" s="441"/>
    </row>
    <row r="139" spans="1:14">
      <c r="B139" s="829"/>
      <c r="C139" s="829"/>
      <c r="D139" s="829"/>
      <c r="E139" s="829"/>
      <c r="F139" s="829"/>
      <c r="G139" s="829"/>
      <c r="H139" s="829"/>
      <c r="I139" s="829"/>
      <c r="J139" s="829"/>
      <c r="K139" s="829"/>
      <c r="L139" s="829"/>
      <c r="M139" s="441"/>
    </row>
    <row r="140" spans="1:14">
      <c r="A140" s="405" t="s">
        <v>42</v>
      </c>
      <c r="B140" s="442"/>
      <c r="C140" s="442"/>
      <c r="D140" s="442"/>
      <c r="E140" s="442"/>
      <c r="F140" s="442"/>
      <c r="G140" s="442"/>
      <c r="H140" s="442"/>
      <c r="I140" s="442"/>
      <c r="J140" s="442"/>
      <c r="K140" s="442"/>
      <c r="L140" s="442"/>
      <c r="M140" s="442"/>
    </row>
    <row r="141" spans="1:14" ht="25.5" customHeight="1">
      <c r="B141" s="829" t="s">
        <v>744</v>
      </c>
      <c r="C141" s="829"/>
      <c r="D141" s="829"/>
      <c r="E141" s="829"/>
      <c r="F141" s="829"/>
      <c r="G141" s="829"/>
      <c r="H141" s="829"/>
      <c r="I141" s="829"/>
      <c r="J141" s="829"/>
      <c r="K141" s="829"/>
      <c r="L141" s="829"/>
      <c r="M141" s="441"/>
      <c r="N141" s="614"/>
    </row>
    <row r="142" spans="1:14">
      <c r="B142" s="829"/>
      <c r="C142" s="829"/>
      <c r="D142" s="829"/>
      <c r="E142" s="829"/>
      <c r="F142" s="829"/>
      <c r="G142" s="829"/>
      <c r="H142" s="829"/>
      <c r="I142" s="829"/>
      <c r="J142" s="829"/>
      <c r="K142" s="829"/>
      <c r="L142" s="829"/>
      <c r="M142" s="441"/>
    </row>
    <row r="143" spans="1:14">
      <c r="B143" s="829"/>
      <c r="C143" s="829"/>
      <c r="D143" s="829"/>
      <c r="E143" s="829"/>
      <c r="F143" s="829"/>
      <c r="G143" s="829"/>
      <c r="H143" s="829"/>
      <c r="I143" s="829"/>
      <c r="J143" s="829"/>
      <c r="K143" s="829"/>
      <c r="L143" s="829"/>
      <c r="M143" s="442"/>
    </row>
    <row r="144" spans="1:14">
      <c r="B144" s="829"/>
      <c r="C144" s="829"/>
      <c r="D144" s="829"/>
      <c r="E144" s="829"/>
      <c r="F144" s="829"/>
      <c r="G144" s="829"/>
      <c r="H144" s="829"/>
      <c r="I144" s="829"/>
      <c r="J144" s="829"/>
      <c r="K144" s="829"/>
      <c r="L144" s="829"/>
      <c r="M144" s="442"/>
    </row>
    <row r="145" spans="2:15" ht="25.5" customHeight="1">
      <c r="B145" s="441"/>
      <c r="C145" s="441"/>
      <c r="D145" s="441"/>
      <c r="E145" s="441"/>
      <c r="F145" s="441"/>
      <c r="G145" s="441"/>
      <c r="H145" s="441"/>
      <c r="I145" s="441"/>
      <c r="J145" s="441"/>
      <c r="K145" s="441"/>
      <c r="L145" s="441"/>
      <c r="M145" s="441"/>
      <c r="N145" s="614"/>
    </row>
    <row r="146" spans="2:15">
      <c r="B146" s="829" t="s">
        <v>745</v>
      </c>
      <c r="C146" s="829"/>
      <c r="D146" s="829"/>
      <c r="E146" s="829"/>
      <c r="F146" s="829"/>
      <c r="G146" s="829"/>
      <c r="H146" s="829"/>
      <c r="I146" s="829"/>
      <c r="J146" s="829"/>
      <c r="K146" s="829"/>
      <c r="L146" s="829"/>
      <c r="M146" s="441"/>
    </row>
    <row r="147" spans="2:15">
      <c r="B147" s="829"/>
      <c r="C147" s="829"/>
      <c r="D147" s="829"/>
      <c r="E147" s="829"/>
      <c r="F147" s="829"/>
      <c r="G147" s="829"/>
      <c r="H147" s="829"/>
      <c r="I147" s="829"/>
      <c r="J147" s="829"/>
      <c r="K147" s="829"/>
      <c r="L147" s="829"/>
      <c r="M147" s="442"/>
    </row>
    <row r="148" spans="2:15">
      <c r="B148" s="829"/>
      <c r="C148" s="829"/>
      <c r="D148" s="829"/>
      <c r="E148" s="829"/>
      <c r="F148" s="829"/>
      <c r="G148" s="829"/>
      <c r="H148" s="829"/>
      <c r="I148" s="829"/>
      <c r="J148" s="829"/>
      <c r="K148" s="829"/>
      <c r="L148" s="829"/>
      <c r="M148" s="442"/>
    </row>
    <row r="149" spans="2:15" ht="25.5" customHeight="1">
      <c r="B149" s="829"/>
      <c r="C149" s="829"/>
      <c r="D149" s="829"/>
      <c r="E149" s="829"/>
      <c r="F149" s="829"/>
      <c r="G149" s="829"/>
      <c r="H149" s="829"/>
      <c r="I149" s="829"/>
      <c r="J149" s="829"/>
      <c r="K149" s="829"/>
      <c r="L149" s="829"/>
      <c r="M149" s="441"/>
      <c r="N149" s="607"/>
    </row>
    <row r="150" spans="2:15">
      <c r="B150" s="441"/>
      <c r="C150" s="441"/>
      <c r="D150" s="441"/>
      <c r="E150" s="441"/>
      <c r="F150" s="441"/>
      <c r="G150" s="441"/>
      <c r="H150" s="441"/>
      <c r="I150" s="441"/>
      <c r="J150" s="441"/>
      <c r="K150" s="441"/>
      <c r="L150" s="441"/>
      <c r="M150" s="441"/>
    </row>
    <row r="151" spans="2:15" ht="25.5" customHeight="1">
      <c r="B151" s="829" t="s">
        <v>746</v>
      </c>
      <c r="C151" s="829"/>
      <c r="D151" s="829"/>
      <c r="E151" s="829"/>
      <c r="F151" s="829"/>
      <c r="G151" s="829"/>
      <c r="H151" s="829"/>
      <c r="I151" s="829"/>
      <c r="J151" s="829"/>
      <c r="K151" s="829"/>
      <c r="L151" s="829"/>
      <c r="O151" s="439"/>
    </row>
    <row r="152" spans="2:15" ht="25.5" customHeight="1">
      <c r="B152" s="829"/>
      <c r="C152" s="829"/>
      <c r="D152" s="829"/>
      <c r="E152" s="829"/>
      <c r="F152" s="829"/>
      <c r="G152" s="829"/>
      <c r="H152" s="829"/>
      <c r="I152" s="829"/>
      <c r="J152" s="829"/>
      <c r="K152" s="829"/>
      <c r="L152" s="829"/>
      <c r="O152" s="439"/>
    </row>
    <row r="153" spans="2:15" ht="25.5" customHeight="1">
      <c r="B153" s="829"/>
      <c r="C153" s="829"/>
      <c r="D153" s="829"/>
      <c r="E153" s="829"/>
      <c r="F153" s="829"/>
      <c r="G153" s="829"/>
      <c r="H153" s="829"/>
      <c r="I153" s="829"/>
      <c r="J153" s="829"/>
      <c r="K153" s="829"/>
      <c r="L153" s="829"/>
      <c r="O153" s="439"/>
    </row>
    <row r="154" spans="2:15" ht="25.5" customHeight="1">
      <c r="B154" s="829"/>
      <c r="C154" s="829"/>
      <c r="D154" s="829"/>
      <c r="E154" s="829"/>
      <c r="F154" s="829"/>
      <c r="G154" s="829"/>
      <c r="H154" s="829"/>
      <c r="I154" s="829"/>
      <c r="J154" s="829"/>
      <c r="K154" s="829"/>
      <c r="L154" s="829"/>
      <c r="O154" s="439"/>
    </row>
    <row r="155" spans="2:15" ht="25.5" customHeight="1">
      <c r="O155" s="439"/>
    </row>
    <row r="156" spans="2:15" ht="25.5" customHeight="1">
      <c r="O156" s="439"/>
    </row>
    <row r="157" spans="2:15" ht="25.5" customHeight="1">
      <c r="O157" s="439"/>
    </row>
    <row r="158" spans="2:15" ht="25.5" customHeight="1">
      <c r="O158" s="439"/>
    </row>
    <row r="159" spans="2:15" ht="25.5" customHeight="1">
      <c r="O159" s="439"/>
    </row>
    <row r="160" spans="2:15" ht="25.5" customHeight="1">
      <c r="O160" s="439"/>
    </row>
    <row r="161" spans="1:16" ht="25.5" customHeight="1">
      <c r="O161" s="439"/>
    </row>
    <row r="162" spans="1:16" ht="25.5" customHeight="1">
      <c r="O162" s="439"/>
    </row>
    <row r="163" spans="1:16" ht="25.5" customHeight="1">
      <c r="O163" s="439"/>
    </row>
    <row r="164" spans="1:16" ht="25.5" customHeight="1">
      <c r="O164" s="439"/>
    </row>
    <row r="166" spans="1:16">
      <c r="A166" s="405" t="s">
        <v>848</v>
      </c>
    </row>
    <row r="167" spans="1:16" ht="26.25" customHeight="1">
      <c r="N167" s="615" t="s">
        <v>860</v>
      </c>
      <c r="O167" s="443"/>
    </row>
    <row r="168" spans="1:16" ht="26.25" customHeight="1">
      <c r="A168" s="405" t="s">
        <v>217</v>
      </c>
      <c r="N168" s="615" t="s">
        <v>586</v>
      </c>
      <c r="O168" s="443"/>
    </row>
    <row r="169" spans="1:16" s="444" customFormat="1" ht="26.25" customHeight="1">
      <c r="J169" s="832" t="str">
        <f>IF(入力シート!F14="","",入力シート!F14)</f>
        <v>(例)　2021年　6 月   1 日</v>
      </c>
      <c r="K169" s="832"/>
      <c r="L169" s="832"/>
      <c r="N169" s="615" t="s">
        <v>759</v>
      </c>
      <c r="O169" s="406"/>
    </row>
    <row r="170" spans="1:16" ht="26.25" customHeight="1">
      <c r="A170" s="833" t="s">
        <v>747</v>
      </c>
      <c r="B170" s="833"/>
      <c r="C170" s="833"/>
      <c r="D170" s="833"/>
      <c r="E170" s="833"/>
      <c r="F170" s="833"/>
      <c r="G170" s="833"/>
      <c r="H170" s="833"/>
      <c r="I170" s="833"/>
      <c r="J170" s="833"/>
      <c r="K170" s="833"/>
      <c r="L170" s="833"/>
      <c r="M170" s="833"/>
    </row>
    <row r="171" spans="1:16" s="436" customFormat="1" ht="26.25" customHeight="1">
      <c r="A171" s="405"/>
      <c r="B171" s="405"/>
      <c r="C171" s="405"/>
      <c r="D171" s="405"/>
      <c r="E171" s="405"/>
      <c r="F171" s="405"/>
      <c r="G171" s="405"/>
      <c r="H171" s="405"/>
      <c r="I171" s="405"/>
      <c r="J171" s="405"/>
      <c r="K171" s="405"/>
      <c r="L171" s="405"/>
      <c r="M171" s="405"/>
      <c r="N171" s="606"/>
      <c r="O171" s="406"/>
      <c r="P171" s="405"/>
    </row>
    <row r="172" spans="1:16" ht="26.25" customHeight="1">
      <c r="A172" s="436"/>
      <c r="B172" s="834" t="s">
        <v>218</v>
      </c>
      <c r="C172" s="834" t="s">
        <v>219</v>
      </c>
      <c r="D172" s="834" t="s">
        <v>220</v>
      </c>
      <c r="E172" s="834"/>
      <c r="F172" s="834"/>
      <c r="G172" s="834"/>
      <c r="H172" s="834" t="s">
        <v>221</v>
      </c>
      <c r="I172" s="834"/>
      <c r="J172" s="834"/>
      <c r="K172" s="834"/>
      <c r="L172" s="834" t="s">
        <v>12</v>
      </c>
      <c r="M172" s="407"/>
      <c r="N172" s="616"/>
      <c r="O172" s="445"/>
    </row>
    <row r="173" spans="1:16" ht="26.25" customHeight="1">
      <c r="A173" s="436"/>
      <c r="B173" s="834"/>
      <c r="C173" s="834"/>
      <c r="D173" s="446" t="s">
        <v>222</v>
      </c>
      <c r="E173" s="446" t="s">
        <v>183</v>
      </c>
      <c r="F173" s="446" t="s">
        <v>184</v>
      </c>
      <c r="G173" s="446" t="s">
        <v>199</v>
      </c>
      <c r="H173" s="834"/>
      <c r="I173" s="834"/>
      <c r="J173" s="834"/>
      <c r="K173" s="834"/>
      <c r="L173" s="834"/>
      <c r="M173" s="407"/>
      <c r="N173" s="616"/>
      <c r="O173" s="445"/>
    </row>
    <row r="174" spans="1:16" ht="26.25" customHeight="1">
      <c r="A174" s="409"/>
      <c r="B174" s="371"/>
      <c r="C174" s="371"/>
      <c r="D174" s="337"/>
      <c r="E174" s="338"/>
      <c r="F174" s="338"/>
      <c r="G174" s="338"/>
      <c r="H174" s="831"/>
      <c r="I174" s="831"/>
      <c r="J174" s="831"/>
      <c r="K174" s="831"/>
      <c r="L174" s="371"/>
      <c r="M174" s="447"/>
      <c r="N174" s="613" t="s">
        <v>223</v>
      </c>
    </row>
    <row r="175" spans="1:16" ht="26.25" customHeight="1">
      <c r="A175" s="409"/>
      <c r="B175" s="371"/>
      <c r="C175" s="371"/>
      <c r="D175" s="337"/>
      <c r="E175" s="338"/>
      <c r="F175" s="338"/>
      <c r="G175" s="338"/>
      <c r="H175" s="831"/>
      <c r="I175" s="831"/>
      <c r="J175" s="831"/>
      <c r="K175" s="831"/>
      <c r="L175" s="371"/>
      <c r="M175" s="447"/>
      <c r="N175" s="613" t="s">
        <v>344</v>
      </c>
    </row>
    <row r="176" spans="1:16" ht="26.25" customHeight="1">
      <c r="A176" s="409"/>
      <c r="B176" s="371"/>
      <c r="C176" s="371"/>
      <c r="D176" s="337"/>
      <c r="E176" s="338"/>
      <c r="F176" s="338"/>
      <c r="G176" s="338"/>
      <c r="H176" s="831"/>
      <c r="I176" s="831"/>
      <c r="J176" s="831"/>
      <c r="K176" s="831"/>
      <c r="L176" s="371"/>
      <c r="M176" s="407"/>
      <c r="N176" s="613" t="s">
        <v>606</v>
      </c>
    </row>
    <row r="177" spans="2:13" ht="26.25" customHeight="1">
      <c r="B177" s="371"/>
      <c r="C177" s="371"/>
      <c r="D177" s="337"/>
      <c r="E177" s="338"/>
      <c r="F177" s="338"/>
      <c r="G177" s="338"/>
      <c r="H177" s="831"/>
      <c r="I177" s="831"/>
      <c r="J177" s="831"/>
      <c r="K177" s="831"/>
      <c r="L177" s="371"/>
      <c r="M177" s="407"/>
    </row>
    <row r="178" spans="2:13" ht="26.25" customHeight="1">
      <c r="B178" s="371"/>
      <c r="C178" s="371"/>
      <c r="D178" s="337"/>
      <c r="E178" s="338"/>
      <c r="F178" s="338"/>
      <c r="G178" s="338"/>
      <c r="H178" s="831"/>
      <c r="I178" s="831"/>
      <c r="J178" s="831"/>
      <c r="K178" s="831"/>
      <c r="L178" s="371"/>
      <c r="M178" s="407"/>
    </row>
    <row r="179" spans="2:13" ht="26.25" customHeight="1">
      <c r="B179" s="371"/>
      <c r="C179" s="371"/>
      <c r="D179" s="337"/>
      <c r="E179" s="338"/>
      <c r="F179" s="338"/>
      <c r="G179" s="338"/>
      <c r="H179" s="831"/>
      <c r="I179" s="831"/>
      <c r="J179" s="831"/>
      <c r="K179" s="831"/>
      <c r="L179" s="371"/>
      <c r="M179" s="407"/>
    </row>
    <row r="180" spans="2:13" ht="26.25" customHeight="1">
      <c r="B180" s="371"/>
      <c r="C180" s="371"/>
      <c r="D180" s="337"/>
      <c r="E180" s="338"/>
      <c r="F180" s="338"/>
      <c r="G180" s="338"/>
      <c r="H180" s="831"/>
      <c r="I180" s="831"/>
      <c r="J180" s="831"/>
      <c r="K180" s="831"/>
      <c r="L180" s="371"/>
      <c r="M180" s="407"/>
    </row>
    <row r="181" spans="2:13" ht="26.25" customHeight="1">
      <c r="B181" s="371"/>
      <c r="C181" s="371"/>
      <c r="D181" s="337"/>
      <c r="E181" s="338"/>
      <c r="F181" s="338"/>
      <c r="G181" s="338"/>
      <c r="H181" s="831"/>
      <c r="I181" s="831"/>
      <c r="J181" s="831"/>
      <c r="K181" s="831"/>
      <c r="L181" s="371"/>
      <c r="M181" s="407"/>
    </row>
    <row r="182" spans="2:13" ht="26.25" customHeight="1">
      <c r="B182" s="371"/>
      <c r="C182" s="371"/>
      <c r="D182" s="337"/>
      <c r="E182" s="338"/>
      <c r="F182" s="338"/>
      <c r="G182" s="338"/>
      <c r="H182" s="831"/>
      <c r="I182" s="831"/>
      <c r="J182" s="831"/>
      <c r="K182" s="831"/>
      <c r="L182" s="371"/>
      <c r="M182" s="407"/>
    </row>
    <row r="183" spans="2:13" ht="26.25" customHeight="1">
      <c r="B183" s="371"/>
      <c r="C183" s="371"/>
      <c r="D183" s="337"/>
      <c r="E183" s="338"/>
      <c r="F183" s="338"/>
      <c r="G183" s="338"/>
      <c r="H183" s="831"/>
      <c r="I183" s="831"/>
      <c r="J183" s="831"/>
      <c r="K183" s="831"/>
      <c r="L183" s="371"/>
      <c r="M183" s="407"/>
    </row>
    <row r="184" spans="2:13" ht="26.25" customHeight="1">
      <c r="B184" s="371"/>
      <c r="C184" s="371"/>
      <c r="D184" s="337"/>
      <c r="E184" s="338"/>
      <c r="F184" s="338"/>
      <c r="G184" s="338"/>
      <c r="H184" s="831"/>
      <c r="I184" s="831"/>
      <c r="J184" s="831"/>
      <c r="K184" s="831"/>
      <c r="L184" s="371"/>
      <c r="M184" s="407"/>
    </row>
    <row r="185" spans="2:13" ht="26.25" customHeight="1">
      <c r="B185" s="371"/>
      <c r="C185" s="371"/>
      <c r="D185" s="337"/>
      <c r="E185" s="338"/>
      <c r="F185" s="338"/>
      <c r="G185" s="338"/>
      <c r="H185" s="831"/>
      <c r="I185" s="831"/>
      <c r="J185" s="831"/>
      <c r="K185" s="831"/>
      <c r="L185" s="371"/>
      <c r="M185" s="407"/>
    </row>
    <row r="186" spans="2:13" ht="26.25" customHeight="1">
      <c r="B186" s="371"/>
      <c r="C186" s="371"/>
      <c r="D186" s="337"/>
      <c r="E186" s="338"/>
      <c r="F186" s="338"/>
      <c r="G186" s="338"/>
      <c r="H186" s="831"/>
      <c r="I186" s="831"/>
      <c r="J186" s="831"/>
      <c r="K186" s="831"/>
      <c r="L186" s="371"/>
      <c r="M186" s="407"/>
    </row>
    <row r="187" spans="2:13" ht="26.25" customHeight="1">
      <c r="B187" s="371"/>
      <c r="C187" s="371"/>
      <c r="D187" s="337"/>
      <c r="E187" s="338"/>
      <c r="F187" s="338"/>
      <c r="G187" s="338"/>
      <c r="H187" s="831"/>
      <c r="I187" s="831"/>
      <c r="J187" s="831"/>
      <c r="K187" s="831"/>
      <c r="L187" s="371"/>
      <c r="M187" s="407"/>
    </row>
    <row r="188" spans="2:13" ht="26.25" customHeight="1">
      <c r="B188" s="371"/>
      <c r="C188" s="371"/>
      <c r="D188" s="337"/>
      <c r="E188" s="338"/>
      <c r="F188" s="338"/>
      <c r="G188" s="338"/>
      <c r="H188" s="831"/>
      <c r="I188" s="831"/>
      <c r="J188" s="831"/>
      <c r="K188" s="831"/>
      <c r="L188" s="371"/>
      <c r="M188" s="407"/>
    </row>
    <row r="189" spans="2:13" ht="26.25" customHeight="1">
      <c r="B189" s="371"/>
      <c r="C189" s="371"/>
      <c r="D189" s="337"/>
      <c r="E189" s="338"/>
      <c r="F189" s="338"/>
      <c r="G189" s="338"/>
      <c r="H189" s="831"/>
      <c r="I189" s="831"/>
      <c r="J189" s="831"/>
      <c r="K189" s="831"/>
      <c r="L189" s="371"/>
      <c r="M189" s="407"/>
    </row>
    <row r="190" spans="2:13" ht="26.25" customHeight="1">
      <c r="B190" s="371"/>
      <c r="C190" s="371"/>
      <c r="D190" s="337"/>
      <c r="E190" s="338"/>
      <c r="F190" s="338"/>
      <c r="G190" s="338"/>
      <c r="H190" s="831"/>
      <c r="I190" s="831"/>
      <c r="J190" s="831"/>
      <c r="K190" s="831"/>
      <c r="L190" s="371"/>
      <c r="M190" s="407"/>
    </row>
    <row r="191" spans="2:13" ht="26.25" customHeight="1">
      <c r="B191" s="371"/>
      <c r="C191" s="371"/>
      <c r="D191" s="337"/>
      <c r="E191" s="338"/>
      <c r="F191" s="338"/>
      <c r="G191" s="338"/>
      <c r="H191" s="831"/>
      <c r="I191" s="831"/>
      <c r="J191" s="831"/>
      <c r="K191" s="831"/>
      <c r="L191" s="371"/>
      <c r="M191" s="407"/>
    </row>
    <row r="192" spans="2:13" ht="26.25" customHeight="1">
      <c r="B192" s="371"/>
      <c r="C192" s="371"/>
      <c r="D192" s="337"/>
      <c r="E192" s="338"/>
      <c r="F192" s="338"/>
      <c r="G192" s="338"/>
      <c r="H192" s="831"/>
      <c r="I192" s="831"/>
      <c r="J192" s="831"/>
      <c r="K192" s="831"/>
      <c r="L192" s="371"/>
    </row>
    <row r="193" spans="2:15" ht="26.25" customHeight="1">
      <c r="B193" s="371"/>
      <c r="C193" s="371"/>
      <c r="D193" s="337"/>
      <c r="E193" s="338"/>
      <c r="F193" s="338"/>
      <c r="G193" s="338"/>
      <c r="H193" s="831"/>
      <c r="I193" s="831"/>
      <c r="J193" s="831"/>
      <c r="K193" s="831"/>
      <c r="L193" s="371"/>
    </row>
    <row r="194" spans="2:15" ht="26.25" customHeight="1">
      <c r="B194" s="371"/>
      <c r="C194" s="371"/>
      <c r="D194" s="337"/>
      <c r="E194" s="338"/>
      <c r="F194" s="338"/>
      <c r="G194" s="338"/>
      <c r="H194" s="831"/>
      <c r="I194" s="831"/>
      <c r="J194" s="831"/>
      <c r="K194" s="831"/>
      <c r="L194" s="371"/>
    </row>
    <row r="195" spans="2:15" ht="26.25" customHeight="1">
      <c r="B195" s="371"/>
      <c r="C195" s="371"/>
      <c r="D195" s="337"/>
      <c r="E195" s="338"/>
      <c r="F195" s="338"/>
      <c r="G195" s="338"/>
      <c r="H195" s="831"/>
      <c r="I195" s="831"/>
      <c r="J195" s="831"/>
      <c r="K195" s="831"/>
      <c r="L195" s="371"/>
    </row>
    <row r="196" spans="2:15" ht="26.25" customHeight="1">
      <c r="B196" s="371"/>
      <c r="C196" s="371"/>
      <c r="D196" s="337"/>
      <c r="E196" s="338"/>
      <c r="F196" s="338"/>
      <c r="G196" s="338"/>
      <c r="H196" s="831"/>
      <c r="I196" s="831"/>
      <c r="J196" s="831"/>
      <c r="K196" s="831"/>
      <c r="L196" s="371"/>
    </row>
    <row r="197" spans="2:15" ht="26.25" customHeight="1">
      <c r="B197" s="371"/>
      <c r="C197" s="371"/>
      <c r="D197" s="337"/>
      <c r="E197" s="338"/>
      <c r="F197" s="338"/>
      <c r="G197" s="338"/>
      <c r="H197" s="831"/>
      <c r="I197" s="831"/>
      <c r="J197" s="831"/>
      <c r="K197" s="831"/>
      <c r="L197" s="371"/>
    </row>
    <row r="198" spans="2:15" ht="26.25" customHeight="1">
      <c r="B198" s="371"/>
      <c r="C198" s="371"/>
      <c r="D198" s="337"/>
      <c r="E198" s="338"/>
      <c r="F198" s="338"/>
      <c r="G198" s="338"/>
      <c r="H198" s="831"/>
      <c r="I198" s="831"/>
      <c r="J198" s="831"/>
      <c r="K198" s="831"/>
      <c r="L198" s="371"/>
    </row>
    <row r="199" spans="2:15" ht="26.25" customHeight="1"/>
    <row r="200" spans="2:15" ht="26.25" customHeight="1">
      <c r="B200" s="829" t="s">
        <v>748</v>
      </c>
      <c r="C200" s="829"/>
      <c r="D200" s="829"/>
      <c r="E200" s="829"/>
      <c r="F200" s="829"/>
      <c r="G200" s="829"/>
      <c r="H200" s="829"/>
      <c r="I200" s="829"/>
      <c r="J200" s="829"/>
      <c r="K200" s="829"/>
      <c r="L200" s="829"/>
      <c r="M200" s="829"/>
    </row>
    <row r="201" spans="2:15" ht="26.25" customHeight="1">
      <c r="B201" s="829"/>
      <c r="C201" s="829"/>
      <c r="D201" s="829"/>
      <c r="E201" s="829"/>
      <c r="F201" s="829"/>
      <c r="G201" s="829"/>
      <c r="H201" s="829"/>
      <c r="I201" s="829"/>
      <c r="J201" s="829"/>
      <c r="K201" s="829"/>
      <c r="L201" s="829"/>
      <c r="M201" s="829"/>
    </row>
    <row r="202" spans="2:15" ht="26.25" customHeight="1">
      <c r="B202" s="829" t="s">
        <v>758</v>
      </c>
      <c r="C202" s="829"/>
      <c r="D202" s="829"/>
      <c r="E202" s="829"/>
      <c r="F202" s="829"/>
      <c r="G202" s="829"/>
      <c r="H202" s="829"/>
      <c r="I202" s="829"/>
      <c r="J202" s="829"/>
      <c r="K202" s="829"/>
      <c r="L202" s="829"/>
      <c r="M202" s="829"/>
    </row>
    <row r="203" spans="2:15" ht="26.25" customHeight="1">
      <c r="B203" s="829"/>
      <c r="C203" s="829"/>
      <c r="D203" s="829"/>
      <c r="E203" s="829"/>
      <c r="F203" s="829"/>
      <c r="G203" s="829"/>
      <c r="H203" s="829"/>
      <c r="I203" s="829"/>
      <c r="J203" s="829"/>
      <c r="K203" s="829"/>
      <c r="L203" s="829"/>
      <c r="M203" s="829"/>
    </row>
    <row r="204" spans="2:15" ht="26.25" customHeight="1">
      <c r="B204" s="829"/>
      <c r="C204" s="829"/>
      <c r="D204" s="829"/>
      <c r="E204" s="829"/>
      <c r="F204" s="829"/>
      <c r="G204" s="829"/>
      <c r="H204" s="829"/>
      <c r="I204" s="829"/>
      <c r="J204" s="829"/>
      <c r="K204" s="829"/>
      <c r="L204" s="829"/>
      <c r="M204" s="829"/>
      <c r="O204" s="448"/>
    </row>
    <row r="205" spans="2:15" ht="26.25" customHeight="1">
      <c r="B205" s="441"/>
      <c r="C205" s="441"/>
      <c r="D205" s="441"/>
      <c r="E205" s="441"/>
      <c r="F205" s="441"/>
      <c r="G205" s="441"/>
      <c r="H205" s="441"/>
      <c r="I205" s="441"/>
      <c r="J205" s="441"/>
      <c r="K205" s="441"/>
      <c r="L205" s="441"/>
      <c r="M205" s="441"/>
      <c r="O205" s="448"/>
    </row>
    <row r="206" spans="2:15" ht="26.25" customHeight="1">
      <c r="B206" s="441"/>
      <c r="C206" s="441"/>
      <c r="D206" s="441"/>
      <c r="E206" s="441"/>
      <c r="F206" s="441"/>
      <c r="G206" s="441"/>
      <c r="H206" s="441"/>
      <c r="I206" s="441"/>
      <c r="J206" s="441"/>
      <c r="K206" s="441"/>
      <c r="L206" s="441"/>
      <c r="M206" s="441"/>
      <c r="O206" s="448"/>
    </row>
    <row r="207" spans="2:15" ht="26.25" customHeight="1">
      <c r="B207" s="441"/>
      <c r="C207" s="441"/>
      <c r="D207" s="441"/>
      <c r="E207" s="441"/>
      <c r="F207" s="441"/>
      <c r="G207" s="441"/>
      <c r="H207" s="441"/>
      <c r="I207" s="441"/>
      <c r="J207" s="441"/>
      <c r="K207" s="441"/>
      <c r="L207" s="441"/>
      <c r="M207" s="441"/>
      <c r="O207" s="448"/>
    </row>
    <row r="208" spans="2:15" ht="26.25" customHeight="1">
      <c r="B208" s="441"/>
      <c r="C208" s="441"/>
      <c r="D208" s="441"/>
      <c r="E208" s="441"/>
      <c r="F208" s="441"/>
      <c r="G208" s="441"/>
      <c r="H208" s="441"/>
      <c r="I208" s="441"/>
      <c r="J208" s="441"/>
      <c r="K208" s="441"/>
      <c r="L208" s="441"/>
      <c r="M208" s="441"/>
      <c r="O208" s="448"/>
    </row>
    <row r="209" spans="1:16" ht="26.25" customHeight="1">
      <c r="A209" s="405" t="s">
        <v>848</v>
      </c>
      <c r="C209" s="441"/>
      <c r="D209" s="441"/>
      <c r="E209" s="441"/>
      <c r="F209" s="441"/>
      <c r="G209" s="441"/>
      <c r="H209" s="441"/>
      <c r="I209" s="441"/>
      <c r="J209" s="441"/>
      <c r="K209" s="441"/>
      <c r="L209" s="441"/>
      <c r="M209" s="441"/>
    </row>
    <row r="210" spans="1:16" ht="26.25" customHeight="1">
      <c r="N210" s="615" t="s">
        <v>586</v>
      </c>
      <c r="O210" s="443"/>
    </row>
    <row r="211" spans="1:16" ht="26.25" customHeight="1">
      <c r="A211" s="405" t="s">
        <v>217</v>
      </c>
      <c r="N211" s="615" t="s">
        <v>759</v>
      </c>
      <c r="O211" s="443"/>
    </row>
    <row r="212" spans="1:16" s="444" customFormat="1" ht="26.25" customHeight="1">
      <c r="J212" s="832" t="str">
        <f>IF(入力シート!F14="","",入力シート!F14)</f>
        <v>(例)　2021年　6 月   1 日</v>
      </c>
      <c r="K212" s="832"/>
      <c r="L212" s="832"/>
      <c r="N212" s="617"/>
      <c r="O212" s="406"/>
    </row>
    <row r="213" spans="1:16" ht="26.25" customHeight="1">
      <c r="A213" s="833" t="s">
        <v>747</v>
      </c>
      <c r="B213" s="833"/>
      <c r="C213" s="833"/>
      <c r="D213" s="833"/>
      <c r="E213" s="833"/>
      <c r="F213" s="833"/>
      <c r="G213" s="833"/>
      <c r="H213" s="833"/>
      <c r="I213" s="833"/>
      <c r="J213" s="833"/>
      <c r="K213" s="833"/>
      <c r="L213" s="833"/>
      <c r="M213" s="833"/>
    </row>
    <row r="214" spans="1:16" s="436" customFormat="1" ht="26.25" customHeight="1">
      <c r="A214" s="405"/>
      <c r="B214" s="405"/>
      <c r="C214" s="405"/>
      <c r="D214" s="405"/>
      <c r="E214" s="405"/>
      <c r="F214" s="405"/>
      <c r="G214" s="405"/>
      <c r="H214" s="405"/>
      <c r="I214" s="405"/>
      <c r="J214" s="405"/>
      <c r="K214" s="405"/>
      <c r="L214" s="405"/>
      <c r="M214" s="405"/>
      <c r="N214" s="606"/>
      <c r="O214" s="406"/>
      <c r="P214" s="405"/>
    </row>
    <row r="215" spans="1:16" ht="26.25" customHeight="1">
      <c r="A215" s="436"/>
      <c r="B215" s="834" t="s">
        <v>218</v>
      </c>
      <c r="C215" s="834" t="s">
        <v>219</v>
      </c>
      <c r="D215" s="834" t="s">
        <v>220</v>
      </c>
      <c r="E215" s="834"/>
      <c r="F215" s="834"/>
      <c r="G215" s="834"/>
      <c r="H215" s="834" t="s">
        <v>221</v>
      </c>
      <c r="I215" s="834"/>
      <c r="J215" s="834"/>
      <c r="K215" s="834"/>
      <c r="L215" s="834" t="s">
        <v>12</v>
      </c>
      <c r="M215" s="407"/>
      <c r="N215" s="616"/>
      <c r="O215" s="445"/>
    </row>
    <row r="216" spans="1:16" ht="26.25" customHeight="1">
      <c r="A216" s="436"/>
      <c r="B216" s="834"/>
      <c r="C216" s="834"/>
      <c r="D216" s="446" t="s">
        <v>222</v>
      </c>
      <c r="E216" s="446" t="s">
        <v>183</v>
      </c>
      <c r="F216" s="446" t="s">
        <v>184</v>
      </c>
      <c r="G216" s="446" t="s">
        <v>199</v>
      </c>
      <c r="H216" s="834"/>
      <c r="I216" s="834"/>
      <c r="J216" s="834"/>
      <c r="K216" s="834"/>
      <c r="L216" s="834"/>
      <c r="M216" s="407"/>
      <c r="N216" s="616"/>
      <c r="O216" s="445"/>
    </row>
    <row r="217" spans="1:16" ht="26.25" customHeight="1">
      <c r="A217" s="409"/>
      <c r="B217" s="371"/>
      <c r="C217" s="371"/>
      <c r="D217" s="337"/>
      <c r="E217" s="338"/>
      <c r="F217" s="338"/>
      <c r="G217" s="338"/>
      <c r="H217" s="831"/>
      <c r="I217" s="831"/>
      <c r="J217" s="831"/>
      <c r="K217" s="831"/>
      <c r="L217" s="371"/>
      <c r="M217" s="447"/>
      <c r="N217" s="613" t="s">
        <v>223</v>
      </c>
    </row>
    <row r="218" spans="1:16" ht="26.25" customHeight="1">
      <c r="A218" s="409"/>
      <c r="B218" s="371"/>
      <c r="C218" s="371"/>
      <c r="D218" s="337"/>
      <c r="E218" s="338"/>
      <c r="F218" s="338"/>
      <c r="G218" s="338"/>
      <c r="H218" s="831"/>
      <c r="I218" s="831"/>
      <c r="J218" s="831"/>
      <c r="K218" s="831"/>
      <c r="L218" s="371"/>
      <c r="M218" s="447"/>
      <c r="N218" s="613" t="s">
        <v>344</v>
      </c>
    </row>
    <row r="219" spans="1:16" ht="26.25" customHeight="1">
      <c r="A219" s="409"/>
      <c r="B219" s="371"/>
      <c r="C219" s="371"/>
      <c r="D219" s="337"/>
      <c r="E219" s="338"/>
      <c r="F219" s="338"/>
      <c r="G219" s="338"/>
      <c r="H219" s="831"/>
      <c r="I219" s="831"/>
      <c r="J219" s="831"/>
      <c r="K219" s="831"/>
      <c r="L219" s="371"/>
      <c r="M219" s="407"/>
      <c r="N219" s="613" t="s">
        <v>606</v>
      </c>
    </row>
    <row r="220" spans="1:16" ht="26.25" customHeight="1">
      <c r="B220" s="371"/>
      <c r="C220" s="371"/>
      <c r="D220" s="337"/>
      <c r="E220" s="338"/>
      <c r="F220" s="338"/>
      <c r="G220" s="338"/>
      <c r="H220" s="831"/>
      <c r="I220" s="831"/>
      <c r="J220" s="831"/>
      <c r="K220" s="831"/>
      <c r="L220" s="371"/>
      <c r="M220" s="407"/>
    </row>
    <row r="221" spans="1:16" ht="26.25" customHeight="1">
      <c r="B221" s="371"/>
      <c r="C221" s="371"/>
      <c r="D221" s="337"/>
      <c r="E221" s="338"/>
      <c r="F221" s="338"/>
      <c r="G221" s="338"/>
      <c r="H221" s="831"/>
      <c r="I221" s="831"/>
      <c r="J221" s="831"/>
      <c r="K221" s="831"/>
      <c r="L221" s="371"/>
      <c r="M221" s="407"/>
    </row>
    <row r="222" spans="1:16" ht="26.25" customHeight="1">
      <c r="B222" s="371"/>
      <c r="C222" s="371"/>
      <c r="D222" s="337"/>
      <c r="E222" s="338"/>
      <c r="F222" s="338"/>
      <c r="G222" s="338"/>
      <c r="H222" s="831"/>
      <c r="I222" s="831"/>
      <c r="J222" s="831"/>
      <c r="K222" s="831"/>
      <c r="L222" s="371"/>
      <c r="M222" s="407"/>
    </row>
    <row r="223" spans="1:16" ht="26.25" customHeight="1">
      <c r="B223" s="371"/>
      <c r="C223" s="371"/>
      <c r="D223" s="337"/>
      <c r="E223" s="338"/>
      <c r="F223" s="338"/>
      <c r="G223" s="338"/>
      <c r="H223" s="831"/>
      <c r="I223" s="831"/>
      <c r="J223" s="831"/>
      <c r="K223" s="831"/>
      <c r="L223" s="371"/>
      <c r="M223" s="407"/>
    </row>
    <row r="224" spans="1:16" ht="26.25" customHeight="1">
      <c r="B224" s="371"/>
      <c r="C224" s="371"/>
      <c r="D224" s="337"/>
      <c r="E224" s="338"/>
      <c r="F224" s="338"/>
      <c r="G224" s="338"/>
      <c r="H224" s="831"/>
      <c r="I224" s="831"/>
      <c r="J224" s="831"/>
      <c r="K224" s="831"/>
      <c r="L224" s="371"/>
      <c r="M224" s="407"/>
    </row>
    <row r="225" spans="2:13" ht="26.25" customHeight="1">
      <c r="B225" s="371"/>
      <c r="C225" s="371"/>
      <c r="D225" s="337"/>
      <c r="E225" s="338"/>
      <c r="F225" s="338"/>
      <c r="G225" s="338"/>
      <c r="H225" s="831"/>
      <c r="I225" s="831"/>
      <c r="J225" s="831"/>
      <c r="K225" s="831"/>
      <c r="L225" s="371"/>
      <c r="M225" s="407"/>
    </row>
    <row r="226" spans="2:13" ht="26.25" customHeight="1">
      <c r="B226" s="371"/>
      <c r="C226" s="371"/>
      <c r="D226" s="337"/>
      <c r="E226" s="338"/>
      <c r="F226" s="338"/>
      <c r="G226" s="338"/>
      <c r="H226" s="831"/>
      <c r="I226" s="831"/>
      <c r="J226" s="831"/>
      <c r="K226" s="831"/>
      <c r="L226" s="371"/>
      <c r="M226" s="407"/>
    </row>
    <row r="227" spans="2:13" ht="26.25" customHeight="1">
      <c r="B227" s="371"/>
      <c r="C227" s="371"/>
      <c r="D227" s="337"/>
      <c r="E227" s="338"/>
      <c r="F227" s="338"/>
      <c r="G227" s="338"/>
      <c r="H227" s="831"/>
      <c r="I227" s="831"/>
      <c r="J227" s="831"/>
      <c r="K227" s="831"/>
      <c r="L227" s="371"/>
      <c r="M227" s="407"/>
    </row>
    <row r="228" spans="2:13" ht="26.25" customHeight="1">
      <c r="B228" s="371"/>
      <c r="C228" s="371"/>
      <c r="D228" s="337"/>
      <c r="E228" s="338"/>
      <c r="F228" s="338"/>
      <c r="G228" s="338"/>
      <c r="H228" s="831"/>
      <c r="I228" s="831"/>
      <c r="J228" s="831"/>
      <c r="K228" s="831"/>
      <c r="L228" s="371"/>
      <c r="M228" s="407"/>
    </row>
    <row r="229" spans="2:13" ht="26.25" customHeight="1">
      <c r="B229" s="371"/>
      <c r="C229" s="371"/>
      <c r="D229" s="337"/>
      <c r="E229" s="338"/>
      <c r="F229" s="338"/>
      <c r="G229" s="338"/>
      <c r="H229" s="831"/>
      <c r="I229" s="831"/>
      <c r="J229" s="831"/>
      <c r="K229" s="831"/>
      <c r="L229" s="371"/>
      <c r="M229" s="407"/>
    </row>
    <row r="230" spans="2:13" ht="26.25" customHeight="1">
      <c r="B230" s="371"/>
      <c r="C230" s="371"/>
      <c r="D230" s="337"/>
      <c r="E230" s="338"/>
      <c r="F230" s="338"/>
      <c r="G230" s="338"/>
      <c r="H230" s="831"/>
      <c r="I230" s="831"/>
      <c r="J230" s="831"/>
      <c r="K230" s="831"/>
      <c r="L230" s="371"/>
      <c r="M230" s="407"/>
    </row>
    <row r="231" spans="2:13" ht="26.25" customHeight="1">
      <c r="B231" s="371"/>
      <c r="C231" s="371"/>
      <c r="D231" s="337"/>
      <c r="E231" s="338"/>
      <c r="F231" s="338"/>
      <c r="G231" s="338"/>
      <c r="H231" s="831"/>
      <c r="I231" s="831"/>
      <c r="J231" s="831"/>
      <c r="K231" s="831"/>
      <c r="L231" s="371"/>
      <c r="M231" s="407"/>
    </row>
    <row r="232" spans="2:13" ht="26.25" customHeight="1">
      <c r="B232" s="371"/>
      <c r="C232" s="371"/>
      <c r="D232" s="337"/>
      <c r="E232" s="338"/>
      <c r="F232" s="338"/>
      <c r="G232" s="338"/>
      <c r="H232" s="831"/>
      <c r="I232" s="831"/>
      <c r="J232" s="831"/>
      <c r="K232" s="831"/>
      <c r="L232" s="371"/>
      <c r="M232" s="407"/>
    </row>
    <row r="233" spans="2:13" ht="26.25" customHeight="1">
      <c r="B233" s="371"/>
      <c r="C233" s="371"/>
      <c r="D233" s="337"/>
      <c r="E233" s="338"/>
      <c r="F233" s="338"/>
      <c r="G233" s="338"/>
      <c r="H233" s="831"/>
      <c r="I233" s="831"/>
      <c r="J233" s="831"/>
      <c r="K233" s="831"/>
      <c r="L233" s="371"/>
      <c r="M233" s="407"/>
    </row>
    <row r="234" spans="2:13" ht="26.25" customHeight="1">
      <c r="B234" s="371"/>
      <c r="C234" s="371"/>
      <c r="D234" s="337"/>
      <c r="E234" s="338"/>
      <c r="F234" s="338"/>
      <c r="G234" s="338"/>
      <c r="H234" s="831"/>
      <c r="I234" s="831"/>
      <c r="J234" s="831"/>
      <c r="K234" s="831"/>
      <c r="L234" s="371"/>
      <c r="M234" s="407"/>
    </row>
    <row r="235" spans="2:13" ht="26.25" customHeight="1">
      <c r="B235" s="371"/>
      <c r="C235" s="371"/>
      <c r="D235" s="337"/>
      <c r="E235" s="338"/>
      <c r="F235" s="338"/>
      <c r="G235" s="338"/>
      <c r="H235" s="831"/>
      <c r="I235" s="831"/>
      <c r="J235" s="831"/>
      <c r="K235" s="831"/>
      <c r="L235" s="371"/>
    </row>
    <row r="236" spans="2:13" ht="26.25" customHeight="1">
      <c r="B236" s="371"/>
      <c r="C236" s="371"/>
      <c r="D236" s="337"/>
      <c r="E236" s="338"/>
      <c r="F236" s="338"/>
      <c r="G236" s="338"/>
      <c r="H236" s="831"/>
      <c r="I236" s="831"/>
      <c r="J236" s="831"/>
      <c r="K236" s="831"/>
      <c r="L236" s="371"/>
    </row>
    <row r="237" spans="2:13" ht="26.25" customHeight="1">
      <c r="B237" s="371"/>
      <c r="C237" s="371"/>
      <c r="D237" s="337"/>
      <c r="E237" s="338"/>
      <c r="F237" s="338"/>
      <c r="G237" s="338"/>
      <c r="H237" s="831"/>
      <c r="I237" s="831"/>
      <c r="J237" s="831"/>
      <c r="K237" s="831"/>
      <c r="L237" s="371"/>
    </row>
    <row r="238" spans="2:13" ht="26.25" customHeight="1">
      <c r="B238" s="371"/>
      <c r="C238" s="371"/>
      <c r="D238" s="337"/>
      <c r="E238" s="338"/>
      <c r="F238" s="338"/>
      <c r="G238" s="338"/>
      <c r="H238" s="831"/>
      <c r="I238" s="831"/>
      <c r="J238" s="831"/>
      <c r="K238" s="831"/>
      <c r="L238" s="371"/>
    </row>
    <row r="239" spans="2:13" ht="26.25" customHeight="1">
      <c r="B239" s="371"/>
      <c r="C239" s="371"/>
      <c r="D239" s="337"/>
      <c r="E239" s="338"/>
      <c r="F239" s="338"/>
      <c r="G239" s="338"/>
      <c r="H239" s="831"/>
      <c r="I239" s="831"/>
      <c r="J239" s="831"/>
      <c r="K239" s="831"/>
      <c r="L239" s="371"/>
    </row>
    <row r="240" spans="2:13" ht="26.25" customHeight="1">
      <c r="B240" s="371"/>
      <c r="C240" s="371"/>
      <c r="D240" s="337"/>
      <c r="E240" s="338"/>
      <c r="F240" s="338"/>
      <c r="G240" s="338"/>
      <c r="H240" s="831"/>
      <c r="I240" s="831"/>
      <c r="J240" s="831"/>
      <c r="K240" s="831"/>
      <c r="L240" s="371"/>
    </row>
    <row r="241" spans="1:15" ht="26.25" customHeight="1">
      <c r="B241" s="371"/>
      <c r="C241" s="371"/>
      <c r="D241" s="337"/>
      <c r="E241" s="338"/>
      <c r="F241" s="338"/>
      <c r="G241" s="338"/>
      <c r="H241" s="831"/>
      <c r="I241" s="831"/>
      <c r="J241" s="831"/>
      <c r="K241" s="831"/>
      <c r="L241" s="371"/>
    </row>
    <row r="242" spans="1:15" ht="26.25" customHeight="1"/>
    <row r="243" spans="1:15" ht="26.25" customHeight="1">
      <c r="B243" s="829" t="s">
        <v>748</v>
      </c>
      <c r="C243" s="829"/>
      <c r="D243" s="829"/>
      <c r="E243" s="829"/>
      <c r="F243" s="829"/>
      <c r="G243" s="829"/>
      <c r="H243" s="829"/>
      <c r="I243" s="829"/>
      <c r="J243" s="829"/>
      <c r="K243" s="829"/>
      <c r="L243" s="829"/>
      <c r="M243" s="829"/>
    </row>
    <row r="244" spans="1:15" ht="26.25" customHeight="1">
      <c r="B244" s="829"/>
      <c r="C244" s="829"/>
      <c r="D244" s="829"/>
      <c r="E244" s="829"/>
      <c r="F244" s="829"/>
      <c r="G244" s="829"/>
      <c r="H244" s="829"/>
      <c r="I244" s="829"/>
      <c r="J244" s="829"/>
      <c r="K244" s="829"/>
      <c r="L244" s="829"/>
      <c r="M244" s="829"/>
    </row>
    <row r="245" spans="1:15" ht="26.25" customHeight="1">
      <c r="B245" s="829" t="s">
        <v>758</v>
      </c>
      <c r="C245" s="829"/>
      <c r="D245" s="829"/>
      <c r="E245" s="829"/>
      <c r="F245" s="829"/>
      <c r="G245" s="829"/>
      <c r="H245" s="829"/>
      <c r="I245" s="829"/>
      <c r="J245" s="829"/>
      <c r="K245" s="829"/>
      <c r="L245" s="829"/>
      <c r="M245" s="829"/>
    </row>
    <row r="246" spans="1:15" ht="26.25" customHeight="1">
      <c r="B246" s="829"/>
      <c r="C246" s="829"/>
      <c r="D246" s="829"/>
      <c r="E246" s="829"/>
      <c r="F246" s="829"/>
      <c r="G246" s="829"/>
      <c r="H246" s="829"/>
      <c r="I246" s="829"/>
      <c r="J246" s="829"/>
      <c r="K246" s="829"/>
      <c r="L246" s="829"/>
      <c r="M246" s="829"/>
    </row>
    <row r="247" spans="1:15" ht="26.25" customHeight="1">
      <c r="B247" s="829"/>
      <c r="C247" s="829"/>
      <c r="D247" s="829"/>
      <c r="E247" s="829"/>
      <c r="F247" s="829"/>
      <c r="G247" s="829"/>
      <c r="H247" s="829"/>
      <c r="I247" s="829"/>
      <c r="J247" s="829"/>
      <c r="K247" s="829"/>
      <c r="L247" s="829"/>
      <c r="M247" s="829"/>
      <c r="O247" s="448"/>
    </row>
    <row r="248" spans="1:15" ht="26.25" customHeight="1">
      <c r="B248" s="441"/>
      <c r="C248" s="441"/>
      <c r="D248" s="441"/>
      <c r="E248" s="441"/>
      <c r="F248" s="441"/>
      <c r="G248" s="441"/>
      <c r="H248" s="441"/>
      <c r="I248" s="441"/>
      <c r="J248" s="441"/>
      <c r="K248" s="441"/>
      <c r="L248" s="441"/>
      <c r="M248" s="441"/>
      <c r="O248" s="448"/>
    </row>
    <row r="249" spans="1:15" ht="26.25" customHeight="1">
      <c r="B249" s="441"/>
      <c r="C249" s="441"/>
      <c r="D249" s="441"/>
      <c r="E249" s="441"/>
      <c r="F249" s="441"/>
      <c r="G249" s="441"/>
      <c r="H249" s="441"/>
      <c r="I249" s="441"/>
      <c r="J249" s="441"/>
      <c r="K249" s="441"/>
      <c r="L249" s="441"/>
      <c r="M249" s="441"/>
      <c r="O249" s="448"/>
    </row>
    <row r="250" spans="1:15" ht="26.25" customHeight="1">
      <c r="B250" s="441"/>
      <c r="C250" s="441"/>
      <c r="D250" s="441"/>
      <c r="E250" s="441"/>
      <c r="F250" s="441"/>
      <c r="G250" s="441"/>
      <c r="H250" s="441"/>
      <c r="I250" s="441"/>
      <c r="J250" s="441"/>
      <c r="K250" s="441"/>
      <c r="L250" s="441"/>
      <c r="M250" s="441"/>
      <c r="O250" s="448"/>
    </row>
    <row r="251" spans="1:15" ht="26.25" customHeight="1">
      <c r="B251" s="441"/>
      <c r="C251" s="441"/>
      <c r="D251" s="441"/>
      <c r="E251" s="441"/>
      <c r="F251" s="441"/>
      <c r="G251" s="441"/>
      <c r="H251" s="441"/>
      <c r="I251" s="441"/>
      <c r="J251" s="441"/>
      <c r="K251" s="441"/>
      <c r="L251" s="441"/>
      <c r="M251" s="441"/>
      <c r="O251" s="448"/>
    </row>
    <row r="252" spans="1:15" ht="26.25" customHeight="1">
      <c r="A252" s="405" t="s">
        <v>848</v>
      </c>
      <c r="C252" s="441"/>
      <c r="D252" s="441"/>
      <c r="E252" s="441"/>
      <c r="F252" s="441"/>
      <c r="G252" s="441"/>
      <c r="H252" s="441"/>
      <c r="I252" s="441"/>
      <c r="J252" s="441"/>
      <c r="K252" s="441"/>
      <c r="L252" s="441"/>
      <c r="M252" s="441"/>
    </row>
    <row r="253" spans="1:15" ht="26.25" customHeight="1">
      <c r="N253" s="615" t="s">
        <v>586</v>
      </c>
      <c r="O253" s="443"/>
    </row>
    <row r="254" spans="1:15" ht="26.25" customHeight="1">
      <c r="A254" s="405" t="s">
        <v>217</v>
      </c>
      <c r="N254" s="615" t="s">
        <v>759</v>
      </c>
      <c r="O254" s="443"/>
    </row>
    <row r="255" spans="1:15" s="444" customFormat="1" ht="26.25" customHeight="1">
      <c r="J255" s="832" t="str">
        <f>IF(入力シート!F14="","",入力シート!F14)</f>
        <v>(例)　2021年　6 月   1 日</v>
      </c>
      <c r="K255" s="832"/>
      <c r="L255" s="832"/>
      <c r="N255" s="617"/>
      <c r="O255" s="406"/>
    </row>
    <row r="256" spans="1:15" ht="26.25" customHeight="1">
      <c r="A256" s="833" t="s">
        <v>747</v>
      </c>
      <c r="B256" s="833"/>
      <c r="C256" s="833"/>
      <c r="D256" s="833"/>
      <c r="E256" s="833"/>
      <c r="F256" s="833"/>
      <c r="G256" s="833"/>
      <c r="H256" s="833"/>
      <c r="I256" s="833"/>
      <c r="J256" s="833"/>
      <c r="K256" s="833"/>
      <c r="L256" s="833"/>
      <c r="M256" s="833"/>
    </row>
    <row r="257" spans="1:16" s="436" customFormat="1" ht="26.25" customHeight="1">
      <c r="A257" s="405"/>
      <c r="B257" s="405"/>
      <c r="C257" s="405"/>
      <c r="D257" s="405"/>
      <c r="E257" s="405"/>
      <c r="F257" s="405"/>
      <c r="G257" s="405"/>
      <c r="H257" s="405"/>
      <c r="I257" s="405"/>
      <c r="J257" s="405"/>
      <c r="K257" s="405"/>
      <c r="L257" s="405"/>
      <c r="M257" s="405"/>
      <c r="N257" s="606"/>
      <c r="O257" s="406"/>
      <c r="P257" s="405"/>
    </row>
    <row r="258" spans="1:16" ht="26.25" customHeight="1">
      <c r="A258" s="436"/>
      <c r="B258" s="834" t="s">
        <v>218</v>
      </c>
      <c r="C258" s="834" t="s">
        <v>219</v>
      </c>
      <c r="D258" s="834" t="s">
        <v>220</v>
      </c>
      <c r="E258" s="834"/>
      <c r="F258" s="834"/>
      <c r="G258" s="834"/>
      <c r="H258" s="834" t="s">
        <v>221</v>
      </c>
      <c r="I258" s="834"/>
      <c r="J258" s="834"/>
      <c r="K258" s="834"/>
      <c r="L258" s="834" t="s">
        <v>12</v>
      </c>
      <c r="M258" s="407"/>
      <c r="N258" s="616"/>
      <c r="O258" s="445"/>
    </row>
    <row r="259" spans="1:16" ht="26.25" customHeight="1">
      <c r="A259" s="436"/>
      <c r="B259" s="834"/>
      <c r="C259" s="834"/>
      <c r="D259" s="446" t="s">
        <v>222</v>
      </c>
      <c r="E259" s="446" t="s">
        <v>183</v>
      </c>
      <c r="F259" s="446" t="s">
        <v>184</v>
      </c>
      <c r="G259" s="446" t="s">
        <v>199</v>
      </c>
      <c r="H259" s="834"/>
      <c r="I259" s="834"/>
      <c r="J259" s="834"/>
      <c r="K259" s="834"/>
      <c r="L259" s="834"/>
      <c r="M259" s="407"/>
      <c r="N259" s="616"/>
      <c r="O259" s="445"/>
    </row>
    <row r="260" spans="1:16" ht="26.25" customHeight="1">
      <c r="A260" s="409"/>
      <c r="B260" s="371"/>
      <c r="C260" s="371"/>
      <c r="D260" s="337"/>
      <c r="E260" s="338"/>
      <c r="F260" s="338"/>
      <c r="G260" s="338"/>
      <c r="H260" s="831"/>
      <c r="I260" s="831"/>
      <c r="J260" s="831"/>
      <c r="K260" s="831"/>
      <c r="L260" s="371"/>
      <c r="M260" s="447"/>
      <c r="N260" s="613" t="s">
        <v>223</v>
      </c>
    </row>
    <row r="261" spans="1:16" ht="26.25" customHeight="1">
      <c r="A261" s="409"/>
      <c r="B261" s="371"/>
      <c r="C261" s="371"/>
      <c r="D261" s="337"/>
      <c r="E261" s="338"/>
      <c r="F261" s="338"/>
      <c r="G261" s="338"/>
      <c r="H261" s="831"/>
      <c r="I261" s="831"/>
      <c r="J261" s="831"/>
      <c r="K261" s="831"/>
      <c r="L261" s="371"/>
      <c r="M261" s="447"/>
      <c r="N261" s="613" t="s">
        <v>344</v>
      </c>
    </row>
    <row r="262" spans="1:16" ht="26.25" customHeight="1">
      <c r="A262" s="409"/>
      <c r="B262" s="371"/>
      <c r="C262" s="371"/>
      <c r="D262" s="337"/>
      <c r="E262" s="338"/>
      <c r="F262" s="338"/>
      <c r="G262" s="338"/>
      <c r="H262" s="831"/>
      <c r="I262" s="831"/>
      <c r="J262" s="831"/>
      <c r="K262" s="831"/>
      <c r="L262" s="371"/>
      <c r="M262" s="407"/>
      <c r="N262" s="613" t="s">
        <v>606</v>
      </c>
    </row>
    <row r="263" spans="1:16" ht="26.25" customHeight="1">
      <c r="B263" s="371"/>
      <c r="C263" s="371"/>
      <c r="D263" s="337"/>
      <c r="E263" s="338"/>
      <c r="F263" s="338"/>
      <c r="G263" s="338"/>
      <c r="H263" s="831"/>
      <c r="I263" s="831"/>
      <c r="J263" s="831"/>
      <c r="K263" s="831"/>
      <c r="L263" s="371"/>
      <c r="M263" s="407"/>
    </row>
    <row r="264" spans="1:16" ht="26.25" customHeight="1">
      <c r="B264" s="371"/>
      <c r="C264" s="371"/>
      <c r="D264" s="337"/>
      <c r="E264" s="338"/>
      <c r="F264" s="338"/>
      <c r="G264" s="338"/>
      <c r="H264" s="831"/>
      <c r="I264" s="831"/>
      <c r="J264" s="831"/>
      <c r="K264" s="831"/>
      <c r="L264" s="371"/>
      <c r="M264" s="407"/>
    </row>
    <row r="265" spans="1:16" ht="26.25" customHeight="1">
      <c r="B265" s="371"/>
      <c r="C265" s="371"/>
      <c r="D265" s="337"/>
      <c r="E265" s="338"/>
      <c r="F265" s="338"/>
      <c r="G265" s="338"/>
      <c r="H265" s="831"/>
      <c r="I265" s="831"/>
      <c r="J265" s="831"/>
      <c r="K265" s="831"/>
      <c r="L265" s="371"/>
      <c r="M265" s="407"/>
    </row>
    <row r="266" spans="1:16" ht="26.25" customHeight="1">
      <c r="B266" s="371"/>
      <c r="C266" s="371"/>
      <c r="D266" s="337"/>
      <c r="E266" s="338"/>
      <c r="F266" s="338"/>
      <c r="G266" s="338"/>
      <c r="H266" s="831"/>
      <c r="I266" s="831"/>
      <c r="J266" s="831"/>
      <c r="K266" s="831"/>
      <c r="L266" s="371"/>
      <c r="M266" s="407"/>
    </row>
    <row r="267" spans="1:16" ht="26.25" customHeight="1">
      <c r="B267" s="371"/>
      <c r="C267" s="371"/>
      <c r="D267" s="337"/>
      <c r="E267" s="338"/>
      <c r="F267" s="338"/>
      <c r="G267" s="338"/>
      <c r="H267" s="831"/>
      <c r="I267" s="831"/>
      <c r="J267" s="831"/>
      <c r="K267" s="831"/>
      <c r="L267" s="371"/>
      <c r="M267" s="407"/>
    </row>
    <row r="268" spans="1:16" ht="26.25" customHeight="1">
      <c r="B268" s="371"/>
      <c r="C268" s="371"/>
      <c r="D268" s="337"/>
      <c r="E268" s="338"/>
      <c r="F268" s="338"/>
      <c r="G268" s="338"/>
      <c r="H268" s="831"/>
      <c r="I268" s="831"/>
      <c r="J268" s="831"/>
      <c r="K268" s="831"/>
      <c r="L268" s="371"/>
      <c r="M268" s="407"/>
    </row>
    <row r="269" spans="1:16" ht="26.25" customHeight="1">
      <c r="B269" s="371"/>
      <c r="C269" s="371"/>
      <c r="D269" s="337"/>
      <c r="E269" s="338"/>
      <c r="F269" s="338"/>
      <c r="G269" s="338"/>
      <c r="H269" s="831"/>
      <c r="I269" s="831"/>
      <c r="J269" s="831"/>
      <c r="K269" s="831"/>
      <c r="L269" s="371"/>
      <c r="M269" s="407"/>
    </row>
    <row r="270" spans="1:16" ht="26.25" customHeight="1">
      <c r="B270" s="371"/>
      <c r="C270" s="371"/>
      <c r="D270" s="337"/>
      <c r="E270" s="338"/>
      <c r="F270" s="338"/>
      <c r="G270" s="338"/>
      <c r="H270" s="831"/>
      <c r="I270" s="831"/>
      <c r="J270" s="831"/>
      <c r="K270" s="831"/>
      <c r="L270" s="371"/>
      <c r="M270" s="407"/>
    </row>
    <row r="271" spans="1:16" ht="26.25" customHeight="1">
      <c r="B271" s="371"/>
      <c r="C271" s="371"/>
      <c r="D271" s="337"/>
      <c r="E271" s="338"/>
      <c r="F271" s="338"/>
      <c r="G271" s="338"/>
      <c r="H271" s="831"/>
      <c r="I271" s="831"/>
      <c r="J271" s="831"/>
      <c r="K271" s="831"/>
      <c r="L271" s="371"/>
      <c r="M271" s="407"/>
    </row>
    <row r="272" spans="1:16" ht="26.25" customHeight="1">
      <c r="B272" s="371"/>
      <c r="C272" s="371"/>
      <c r="D272" s="337"/>
      <c r="E272" s="338"/>
      <c r="F272" s="338"/>
      <c r="G272" s="338"/>
      <c r="H272" s="831"/>
      <c r="I272" s="831"/>
      <c r="J272" s="831"/>
      <c r="K272" s="831"/>
      <c r="L272" s="371"/>
      <c r="M272" s="407"/>
    </row>
    <row r="273" spans="2:13" ht="26.25" customHeight="1">
      <c r="B273" s="371"/>
      <c r="C273" s="371"/>
      <c r="D273" s="337"/>
      <c r="E273" s="338"/>
      <c r="F273" s="338"/>
      <c r="G273" s="338"/>
      <c r="H273" s="831"/>
      <c r="I273" s="831"/>
      <c r="J273" s="831"/>
      <c r="K273" s="831"/>
      <c r="L273" s="371"/>
      <c r="M273" s="407"/>
    </row>
    <row r="274" spans="2:13" ht="26.25" customHeight="1">
      <c r="B274" s="371"/>
      <c r="C274" s="371"/>
      <c r="D274" s="337"/>
      <c r="E274" s="338"/>
      <c r="F274" s="338"/>
      <c r="G274" s="338"/>
      <c r="H274" s="831"/>
      <c r="I274" s="831"/>
      <c r="J274" s="831"/>
      <c r="K274" s="831"/>
      <c r="L274" s="371"/>
      <c r="M274" s="407"/>
    </row>
    <row r="275" spans="2:13" ht="26.25" customHeight="1">
      <c r="B275" s="371"/>
      <c r="C275" s="371"/>
      <c r="D275" s="337"/>
      <c r="E275" s="338"/>
      <c r="F275" s="338"/>
      <c r="G275" s="338"/>
      <c r="H275" s="831"/>
      <c r="I275" s="831"/>
      <c r="J275" s="831"/>
      <c r="K275" s="831"/>
      <c r="L275" s="371"/>
      <c r="M275" s="407"/>
    </row>
    <row r="276" spans="2:13" ht="26.25" customHeight="1">
      <c r="B276" s="371"/>
      <c r="C276" s="371"/>
      <c r="D276" s="337"/>
      <c r="E276" s="338"/>
      <c r="F276" s="338"/>
      <c r="G276" s="338"/>
      <c r="H276" s="831"/>
      <c r="I276" s="831"/>
      <c r="J276" s="831"/>
      <c r="K276" s="831"/>
      <c r="L276" s="371"/>
      <c r="M276" s="407"/>
    </row>
    <row r="277" spans="2:13" ht="26.25" customHeight="1">
      <c r="B277" s="371"/>
      <c r="C277" s="371"/>
      <c r="D277" s="337"/>
      <c r="E277" s="338"/>
      <c r="F277" s="338"/>
      <c r="G277" s="338"/>
      <c r="H277" s="831"/>
      <c r="I277" s="831"/>
      <c r="J277" s="831"/>
      <c r="K277" s="831"/>
      <c r="L277" s="371"/>
      <c r="M277" s="407"/>
    </row>
    <row r="278" spans="2:13" ht="26.25" customHeight="1">
      <c r="B278" s="371"/>
      <c r="C278" s="371"/>
      <c r="D278" s="337"/>
      <c r="E278" s="338"/>
      <c r="F278" s="338"/>
      <c r="G278" s="338"/>
      <c r="H278" s="831"/>
      <c r="I278" s="831"/>
      <c r="J278" s="831"/>
      <c r="K278" s="831"/>
      <c r="L278" s="371"/>
    </row>
    <row r="279" spans="2:13" ht="26.25" customHeight="1">
      <c r="B279" s="371"/>
      <c r="C279" s="371"/>
      <c r="D279" s="337"/>
      <c r="E279" s="338"/>
      <c r="F279" s="338"/>
      <c r="G279" s="338"/>
      <c r="H279" s="831"/>
      <c r="I279" s="831"/>
      <c r="J279" s="831"/>
      <c r="K279" s="831"/>
      <c r="L279" s="371"/>
    </row>
    <row r="280" spans="2:13" ht="26.25" customHeight="1">
      <c r="B280" s="371"/>
      <c r="C280" s="371"/>
      <c r="D280" s="337"/>
      <c r="E280" s="338"/>
      <c r="F280" s="338"/>
      <c r="G280" s="338"/>
      <c r="H280" s="831"/>
      <c r="I280" s="831"/>
      <c r="J280" s="831"/>
      <c r="K280" s="831"/>
      <c r="L280" s="371"/>
    </row>
    <row r="281" spans="2:13" ht="26.25" customHeight="1">
      <c r="B281" s="371"/>
      <c r="C281" s="371"/>
      <c r="D281" s="337"/>
      <c r="E281" s="338"/>
      <c r="F281" s="338"/>
      <c r="G281" s="338"/>
      <c r="H281" s="831"/>
      <c r="I281" s="831"/>
      <c r="J281" s="831"/>
      <c r="K281" s="831"/>
      <c r="L281" s="371"/>
    </row>
    <row r="282" spans="2:13" ht="26.25" customHeight="1">
      <c r="B282" s="371"/>
      <c r="C282" s="371"/>
      <c r="D282" s="337"/>
      <c r="E282" s="338"/>
      <c r="F282" s="338"/>
      <c r="G282" s="338"/>
      <c r="H282" s="831"/>
      <c r="I282" s="831"/>
      <c r="J282" s="831"/>
      <c r="K282" s="831"/>
      <c r="L282" s="371"/>
    </row>
    <row r="283" spans="2:13" ht="26.25" customHeight="1">
      <c r="B283" s="371"/>
      <c r="C283" s="371"/>
      <c r="D283" s="337"/>
      <c r="E283" s="338"/>
      <c r="F283" s="338"/>
      <c r="G283" s="338"/>
      <c r="H283" s="831"/>
      <c r="I283" s="831"/>
      <c r="J283" s="831"/>
      <c r="K283" s="831"/>
      <c r="L283" s="371"/>
    </row>
    <row r="284" spans="2:13" ht="26.25" customHeight="1">
      <c r="B284" s="371"/>
      <c r="C284" s="371"/>
      <c r="D284" s="337"/>
      <c r="E284" s="338"/>
      <c r="F284" s="338"/>
      <c r="G284" s="338"/>
      <c r="H284" s="831"/>
      <c r="I284" s="831"/>
      <c r="J284" s="831"/>
      <c r="K284" s="831"/>
      <c r="L284" s="371"/>
    </row>
    <row r="285" spans="2:13" ht="26.25" customHeight="1"/>
    <row r="286" spans="2:13" ht="26.25" customHeight="1">
      <c r="B286" s="829" t="s">
        <v>748</v>
      </c>
      <c r="C286" s="829"/>
      <c r="D286" s="829"/>
      <c r="E286" s="829"/>
      <c r="F286" s="829"/>
      <c r="G286" s="829"/>
      <c r="H286" s="829"/>
      <c r="I286" s="829"/>
      <c r="J286" s="829"/>
      <c r="K286" s="829"/>
      <c r="L286" s="829"/>
      <c r="M286" s="829"/>
    </row>
    <row r="287" spans="2:13" ht="26.25" customHeight="1">
      <c r="B287" s="829"/>
      <c r="C287" s="829"/>
      <c r="D287" s="829"/>
      <c r="E287" s="829"/>
      <c r="F287" s="829"/>
      <c r="G287" s="829"/>
      <c r="H287" s="829"/>
      <c r="I287" s="829"/>
      <c r="J287" s="829"/>
      <c r="K287" s="829"/>
      <c r="L287" s="829"/>
      <c r="M287" s="829"/>
    </row>
    <row r="288" spans="2:13" ht="26.25" customHeight="1">
      <c r="B288" s="829" t="s">
        <v>758</v>
      </c>
      <c r="C288" s="829"/>
      <c r="D288" s="829"/>
      <c r="E288" s="829"/>
      <c r="F288" s="829"/>
      <c r="G288" s="829"/>
      <c r="H288" s="829"/>
      <c r="I288" s="829"/>
      <c r="J288" s="829"/>
      <c r="K288" s="829"/>
      <c r="L288" s="829"/>
      <c r="M288" s="829"/>
    </row>
    <row r="289" spans="1:16" ht="26.25" customHeight="1">
      <c r="B289" s="829"/>
      <c r="C289" s="829"/>
      <c r="D289" s="829"/>
      <c r="E289" s="829"/>
      <c r="F289" s="829"/>
      <c r="G289" s="829"/>
      <c r="H289" s="829"/>
      <c r="I289" s="829"/>
      <c r="J289" s="829"/>
      <c r="K289" s="829"/>
      <c r="L289" s="829"/>
      <c r="M289" s="829"/>
    </row>
    <row r="290" spans="1:16" ht="26.25" customHeight="1">
      <c r="B290" s="829"/>
      <c r="C290" s="829"/>
      <c r="D290" s="829"/>
      <c r="E290" s="829"/>
      <c r="F290" s="829"/>
      <c r="G290" s="829"/>
      <c r="H290" s="829"/>
      <c r="I290" s="829"/>
      <c r="J290" s="829"/>
      <c r="K290" s="829"/>
      <c r="L290" s="829"/>
      <c r="M290" s="829"/>
      <c r="O290" s="448"/>
    </row>
    <row r="291" spans="1:16" ht="26.25" customHeight="1">
      <c r="B291" s="441"/>
      <c r="C291" s="441"/>
      <c r="D291" s="441"/>
      <c r="E291" s="441"/>
      <c r="F291" s="441"/>
      <c r="G291" s="441"/>
      <c r="H291" s="441"/>
      <c r="I291" s="441"/>
      <c r="J291" s="441"/>
      <c r="K291" s="441"/>
      <c r="L291" s="441"/>
      <c r="M291" s="441"/>
      <c r="O291" s="448"/>
    </row>
    <row r="292" spans="1:16" ht="26.25" customHeight="1">
      <c r="B292" s="441"/>
      <c r="C292" s="441"/>
      <c r="D292" s="441"/>
      <c r="E292" s="441"/>
      <c r="F292" s="441"/>
      <c r="G292" s="441"/>
      <c r="H292" s="441"/>
      <c r="I292" s="441"/>
      <c r="J292" s="441"/>
      <c r="K292" s="441"/>
      <c r="L292" s="441"/>
      <c r="M292" s="441"/>
      <c r="O292" s="448"/>
    </row>
    <row r="293" spans="1:16" ht="26.25" customHeight="1">
      <c r="B293" s="441"/>
      <c r="C293" s="441"/>
      <c r="D293" s="441"/>
      <c r="E293" s="441"/>
      <c r="F293" s="441"/>
      <c r="G293" s="441"/>
      <c r="H293" s="441"/>
      <c r="I293" s="441"/>
      <c r="J293" s="441"/>
      <c r="K293" s="441"/>
      <c r="L293" s="441"/>
      <c r="M293" s="441"/>
      <c r="O293" s="448"/>
    </row>
    <row r="294" spans="1:16" ht="26.25" customHeight="1">
      <c r="B294" s="441"/>
      <c r="C294" s="441"/>
      <c r="D294" s="441"/>
      <c r="E294" s="441"/>
      <c r="F294" s="441"/>
      <c r="G294" s="441"/>
      <c r="H294" s="441"/>
      <c r="I294" s="441"/>
      <c r="J294" s="441"/>
      <c r="K294" s="441"/>
      <c r="L294" s="441"/>
      <c r="M294" s="441"/>
      <c r="O294" s="448"/>
    </row>
    <row r="295" spans="1:16" ht="26.25" customHeight="1">
      <c r="A295" s="405" t="s">
        <v>848</v>
      </c>
      <c r="C295" s="441"/>
      <c r="D295" s="441"/>
      <c r="E295" s="441"/>
      <c r="F295" s="441"/>
      <c r="G295" s="441"/>
      <c r="H295" s="441"/>
      <c r="I295" s="441"/>
      <c r="J295" s="441"/>
      <c r="K295" s="441"/>
      <c r="L295" s="441"/>
      <c r="M295" s="441"/>
    </row>
    <row r="296" spans="1:16" ht="26.25" customHeight="1">
      <c r="N296" s="615" t="s">
        <v>586</v>
      </c>
      <c r="O296" s="443"/>
    </row>
    <row r="297" spans="1:16" ht="26.25" customHeight="1">
      <c r="A297" s="405" t="s">
        <v>217</v>
      </c>
      <c r="N297" s="615" t="s">
        <v>760</v>
      </c>
      <c r="O297" s="443"/>
    </row>
    <row r="298" spans="1:16" s="444" customFormat="1" ht="26.25" customHeight="1">
      <c r="J298" s="832" t="str">
        <f>IF(入力シート!F14="","",入力シート!F14)</f>
        <v>(例)　2021年　6 月   1 日</v>
      </c>
      <c r="K298" s="832"/>
      <c r="L298" s="832"/>
      <c r="N298" s="617"/>
      <c r="O298" s="406"/>
    </row>
    <row r="299" spans="1:16" ht="26.25" customHeight="1">
      <c r="A299" s="833" t="s">
        <v>747</v>
      </c>
      <c r="B299" s="833"/>
      <c r="C299" s="833"/>
      <c r="D299" s="833"/>
      <c r="E299" s="833"/>
      <c r="F299" s="833"/>
      <c r="G299" s="833"/>
      <c r="H299" s="833"/>
      <c r="I299" s="833"/>
      <c r="J299" s="833"/>
      <c r="K299" s="833"/>
      <c r="L299" s="833"/>
      <c r="M299" s="833"/>
    </row>
    <row r="300" spans="1:16" s="436" customFormat="1" ht="26.25" customHeight="1">
      <c r="A300" s="405"/>
      <c r="B300" s="405"/>
      <c r="C300" s="405"/>
      <c r="D300" s="405"/>
      <c r="E300" s="405"/>
      <c r="F300" s="405"/>
      <c r="G300" s="405"/>
      <c r="H300" s="405"/>
      <c r="I300" s="405"/>
      <c r="J300" s="405"/>
      <c r="K300" s="405"/>
      <c r="L300" s="405"/>
      <c r="M300" s="405"/>
      <c r="N300" s="606"/>
      <c r="O300" s="406"/>
      <c r="P300" s="405"/>
    </row>
    <row r="301" spans="1:16" ht="26.25" customHeight="1">
      <c r="A301" s="436"/>
      <c r="B301" s="834" t="s">
        <v>218</v>
      </c>
      <c r="C301" s="834" t="s">
        <v>219</v>
      </c>
      <c r="D301" s="834" t="s">
        <v>220</v>
      </c>
      <c r="E301" s="834"/>
      <c r="F301" s="834"/>
      <c r="G301" s="834"/>
      <c r="H301" s="834" t="s">
        <v>221</v>
      </c>
      <c r="I301" s="834"/>
      <c r="J301" s="834"/>
      <c r="K301" s="834"/>
      <c r="L301" s="834" t="s">
        <v>12</v>
      </c>
      <c r="M301" s="407"/>
      <c r="N301" s="616"/>
      <c r="O301" s="445"/>
    </row>
    <row r="302" spans="1:16" ht="26.25" customHeight="1">
      <c r="A302" s="436"/>
      <c r="B302" s="834"/>
      <c r="C302" s="834"/>
      <c r="D302" s="446" t="s">
        <v>222</v>
      </c>
      <c r="E302" s="446" t="s">
        <v>183</v>
      </c>
      <c r="F302" s="446" t="s">
        <v>184</v>
      </c>
      <c r="G302" s="446" t="s">
        <v>199</v>
      </c>
      <c r="H302" s="834"/>
      <c r="I302" s="834"/>
      <c r="J302" s="834"/>
      <c r="K302" s="834"/>
      <c r="L302" s="834"/>
      <c r="M302" s="407"/>
      <c r="N302" s="616"/>
      <c r="O302" s="445"/>
    </row>
    <row r="303" spans="1:16" ht="26.25" customHeight="1">
      <c r="A303" s="409"/>
      <c r="B303" s="371"/>
      <c r="C303" s="371"/>
      <c r="D303" s="337"/>
      <c r="E303" s="338"/>
      <c r="F303" s="338"/>
      <c r="G303" s="338"/>
      <c r="H303" s="831"/>
      <c r="I303" s="831"/>
      <c r="J303" s="831"/>
      <c r="K303" s="831"/>
      <c r="L303" s="371"/>
      <c r="M303" s="447"/>
      <c r="N303" s="613" t="s">
        <v>223</v>
      </c>
    </row>
    <row r="304" spans="1:16" ht="26.25" customHeight="1">
      <c r="A304" s="409"/>
      <c r="B304" s="371"/>
      <c r="C304" s="371"/>
      <c r="D304" s="337"/>
      <c r="E304" s="338"/>
      <c r="F304" s="338"/>
      <c r="G304" s="338"/>
      <c r="H304" s="831"/>
      <c r="I304" s="831"/>
      <c r="J304" s="831"/>
      <c r="K304" s="831"/>
      <c r="L304" s="371"/>
      <c r="M304" s="447"/>
      <c r="N304" s="613" t="s">
        <v>344</v>
      </c>
    </row>
    <row r="305" spans="1:14" ht="26.25" customHeight="1">
      <c r="A305" s="409"/>
      <c r="B305" s="371"/>
      <c r="C305" s="371"/>
      <c r="D305" s="337"/>
      <c r="E305" s="338"/>
      <c r="F305" s="338"/>
      <c r="G305" s="338"/>
      <c r="H305" s="831"/>
      <c r="I305" s="831"/>
      <c r="J305" s="831"/>
      <c r="K305" s="831"/>
      <c r="L305" s="371"/>
      <c r="M305" s="407"/>
      <c r="N305" s="613" t="s">
        <v>606</v>
      </c>
    </row>
    <row r="306" spans="1:14" ht="26.25" customHeight="1">
      <c r="B306" s="371"/>
      <c r="C306" s="371"/>
      <c r="D306" s="337"/>
      <c r="E306" s="338"/>
      <c r="F306" s="338"/>
      <c r="G306" s="338"/>
      <c r="H306" s="831"/>
      <c r="I306" s="831"/>
      <c r="J306" s="831"/>
      <c r="K306" s="831"/>
      <c r="L306" s="371"/>
      <c r="M306" s="407"/>
    </row>
    <row r="307" spans="1:14" ht="26.25" customHeight="1">
      <c r="B307" s="371"/>
      <c r="C307" s="371"/>
      <c r="D307" s="337"/>
      <c r="E307" s="338"/>
      <c r="F307" s="338"/>
      <c r="G307" s="338"/>
      <c r="H307" s="831"/>
      <c r="I307" s="831"/>
      <c r="J307" s="831"/>
      <c r="K307" s="831"/>
      <c r="L307" s="371"/>
      <c r="M307" s="407"/>
    </row>
    <row r="308" spans="1:14" ht="26.25" customHeight="1">
      <c r="B308" s="371"/>
      <c r="C308" s="371"/>
      <c r="D308" s="337"/>
      <c r="E308" s="338"/>
      <c r="F308" s="338"/>
      <c r="G308" s="338"/>
      <c r="H308" s="831"/>
      <c r="I308" s="831"/>
      <c r="J308" s="831"/>
      <c r="K308" s="831"/>
      <c r="L308" s="371"/>
      <c r="M308" s="407"/>
    </row>
    <row r="309" spans="1:14" ht="26.25" customHeight="1">
      <c r="B309" s="371"/>
      <c r="C309" s="371"/>
      <c r="D309" s="337"/>
      <c r="E309" s="338"/>
      <c r="F309" s="338"/>
      <c r="G309" s="338"/>
      <c r="H309" s="831"/>
      <c r="I309" s="831"/>
      <c r="J309" s="831"/>
      <c r="K309" s="831"/>
      <c r="L309" s="371"/>
      <c r="M309" s="407"/>
    </row>
    <row r="310" spans="1:14" ht="26.25" customHeight="1">
      <c r="B310" s="371"/>
      <c r="C310" s="371"/>
      <c r="D310" s="337"/>
      <c r="E310" s="338"/>
      <c r="F310" s="338"/>
      <c r="G310" s="338"/>
      <c r="H310" s="831"/>
      <c r="I310" s="831"/>
      <c r="J310" s="831"/>
      <c r="K310" s="831"/>
      <c r="L310" s="371"/>
      <c r="M310" s="407"/>
    </row>
    <row r="311" spans="1:14" ht="26.25" customHeight="1">
      <c r="B311" s="371"/>
      <c r="C311" s="371"/>
      <c r="D311" s="337"/>
      <c r="E311" s="338"/>
      <c r="F311" s="338"/>
      <c r="G311" s="338"/>
      <c r="H311" s="831"/>
      <c r="I311" s="831"/>
      <c r="J311" s="831"/>
      <c r="K311" s="831"/>
      <c r="L311" s="371"/>
      <c r="M311" s="407"/>
    </row>
    <row r="312" spans="1:14" ht="26.25" customHeight="1">
      <c r="B312" s="371"/>
      <c r="C312" s="371"/>
      <c r="D312" s="337"/>
      <c r="E312" s="338"/>
      <c r="F312" s="338"/>
      <c r="G312" s="338"/>
      <c r="H312" s="831"/>
      <c r="I312" s="831"/>
      <c r="J312" s="831"/>
      <c r="K312" s="831"/>
      <c r="L312" s="371"/>
      <c r="M312" s="407"/>
    </row>
    <row r="313" spans="1:14" ht="26.25" customHeight="1">
      <c r="B313" s="371"/>
      <c r="C313" s="371"/>
      <c r="D313" s="337"/>
      <c r="E313" s="338"/>
      <c r="F313" s="338"/>
      <c r="G313" s="338"/>
      <c r="H313" s="831"/>
      <c r="I313" s="831"/>
      <c r="J313" s="831"/>
      <c r="K313" s="831"/>
      <c r="L313" s="371"/>
      <c r="M313" s="407"/>
    </row>
    <row r="314" spans="1:14" ht="26.25" customHeight="1">
      <c r="B314" s="371"/>
      <c r="C314" s="371"/>
      <c r="D314" s="337"/>
      <c r="E314" s="338"/>
      <c r="F314" s="338"/>
      <c r="G314" s="338"/>
      <c r="H314" s="831"/>
      <c r="I314" s="831"/>
      <c r="J314" s="831"/>
      <c r="K314" s="831"/>
      <c r="L314" s="371"/>
      <c r="M314" s="407"/>
    </row>
    <row r="315" spans="1:14" ht="26.25" customHeight="1">
      <c r="B315" s="371"/>
      <c r="C315" s="371"/>
      <c r="D315" s="337"/>
      <c r="E315" s="338"/>
      <c r="F315" s="338"/>
      <c r="G315" s="338"/>
      <c r="H315" s="831"/>
      <c r="I315" s="831"/>
      <c r="J315" s="831"/>
      <c r="K315" s="831"/>
      <c r="L315" s="371"/>
      <c r="M315" s="407"/>
    </row>
    <row r="316" spans="1:14" ht="26.25" customHeight="1">
      <c r="B316" s="371"/>
      <c r="C316" s="371"/>
      <c r="D316" s="337"/>
      <c r="E316" s="338"/>
      <c r="F316" s="338"/>
      <c r="G316" s="338"/>
      <c r="H316" s="831"/>
      <c r="I316" s="831"/>
      <c r="J316" s="831"/>
      <c r="K316" s="831"/>
      <c r="L316" s="371"/>
      <c r="M316" s="407"/>
    </row>
    <row r="317" spans="1:14" ht="26.25" customHeight="1">
      <c r="B317" s="371"/>
      <c r="C317" s="371"/>
      <c r="D317" s="337"/>
      <c r="E317" s="338"/>
      <c r="F317" s="338"/>
      <c r="G317" s="338"/>
      <c r="H317" s="831"/>
      <c r="I317" s="831"/>
      <c r="J317" s="831"/>
      <c r="K317" s="831"/>
      <c r="L317" s="371"/>
      <c r="M317" s="407"/>
    </row>
    <row r="318" spans="1:14" ht="26.25" customHeight="1">
      <c r="B318" s="371"/>
      <c r="C318" s="371"/>
      <c r="D318" s="337"/>
      <c r="E318" s="338"/>
      <c r="F318" s="338"/>
      <c r="G318" s="338"/>
      <c r="H318" s="831"/>
      <c r="I318" s="831"/>
      <c r="J318" s="831"/>
      <c r="K318" s="831"/>
      <c r="L318" s="371"/>
      <c r="M318" s="407"/>
    </row>
    <row r="319" spans="1:14" ht="26.25" customHeight="1">
      <c r="B319" s="371"/>
      <c r="C319" s="371"/>
      <c r="D319" s="337"/>
      <c r="E319" s="338"/>
      <c r="F319" s="338"/>
      <c r="G319" s="338"/>
      <c r="H319" s="831"/>
      <c r="I319" s="831"/>
      <c r="J319" s="831"/>
      <c r="K319" s="831"/>
      <c r="L319" s="371"/>
      <c r="M319" s="407"/>
    </row>
    <row r="320" spans="1:14" ht="26.25" customHeight="1">
      <c r="B320" s="371"/>
      <c r="C320" s="371"/>
      <c r="D320" s="337"/>
      <c r="E320" s="338"/>
      <c r="F320" s="338"/>
      <c r="G320" s="338"/>
      <c r="H320" s="831"/>
      <c r="I320" s="831"/>
      <c r="J320" s="831"/>
      <c r="K320" s="831"/>
      <c r="L320" s="371"/>
      <c r="M320" s="407"/>
    </row>
    <row r="321" spans="2:15" ht="26.25" customHeight="1">
      <c r="B321" s="371"/>
      <c r="C321" s="371"/>
      <c r="D321" s="337"/>
      <c r="E321" s="338"/>
      <c r="F321" s="338"/>
      <c r="G321" s="338"/>
      <c r="H321" s="831"/>
      <c r="I321" s="831"/>
      <c r="J321" s="831"/>
      <c r="K321" s="831"/>
      <c r="L321" s="371"/>
    </row>
    <row r="322" spans="2:15" ht="26.25" customHeight="1">
      <c r="B322" s="371"/>
      <c r="C322" s="371"/>
      <c r="D322" s="337"/>
      <c r="E322" s="338"/>
      <c r="F322" s="338"/>
      <c r="G322" s="338"/>
      <c r="H322" s="831"/>
      <c r="I322" s="831"/>
      <c r="J322" s="831"/>
      <c r="K322" s="831"/>
      <c r="L322" s="371"/>
    </row>
    <row r="323" spans="2:15" ht="26.25" customHeight="1">
      <c r="B323" s="371"/>
      <c r="C323" s="371"/>
      <c r="D323" s="337"/>
      <c r="E323" s="338"/>
      <c r="F323" s="338"/>
      <c r="G323" s="338"/>
      <c r="H323" s="831"/>
      <c r="I323" s="831"/>
      <c r="J323" s="831"/>
      <c r="K323" s="831"/>
      <c r="L323" s="371"/>
    </row>
    <row r="324" spans="2:15" ht="26.25" customHeight="1">
      <c r="B324" s="371"/>
      <c r="C324" s="371"/>
      <c r="D324" s="337"/>
      <c r="E324" s="338"/>
      <c r="F324" s="338"/>
      <c r="G324" s="338"/>
      <c r="H324" s="831"/>
      <c r="I324" s="831"/>
      <c r="J324" s="831"/>
      <c r="K324" s="831"/>
      <c r="L324" s="371"/>
    </row>
    <row r="325" spans="2:15" ht="26.25" customHeight="1">
      <c r="B325" s="371"/>
      <c r="C325" s="371"/>
      <c r="D325" s="337"/>
      <c r="E325" s="338"/>
      <c r="F325" s="338"/>
      <c r="G325" s="338"/>
      <c r="H325" s="831"/>
      <c r="I325" s="831"/>
      <c r="J325" s="831"/>
      <c r="K325" s="831"/>
      <c r="L325" s="371"/>
    </row>
    <row r="326" spans="2:15" ht="26.25" customHeight="1">
      <c r="B326" s="371"/>
      <c r="C326" s="371"/>
      <c r="D326" s="337"/>
      <c r="E326" s="338"/>
      <c r="F326" s="338"/>
      <c r="G326" s="338"/>
      <c r="H326" s="831"/>
      <c r="I326" s="831"/>
      <c r="J326" s="831"/>
      <c r="K326" s="831"/>
      <c r="L326" s="371"/>
    </row>
    <row r="327" spans="2:15" ht="26.25" customHeight="1">
      <c r="B327" s="371"/>
      <c r="C327" s="371"/>
      <c r="D327" s="337"/>
      <c r="E327" s="338"/>
      <c r="F327" s="338"/>
      <c r="G327" s="338"/>
      <c r="H327" s="831"/>
      <c r="I327" s="831"/>
      <c r="J327" s="831"/>
      <c r="K327" s="831"/>
      <c r="L327" s="371"/>
    </row>
    <row r="328" spans="2:15" ht="26.25" customHeight="1"/>
    <row r="329" spans="2:15" ht="26.25" customHeight="1">
      <c r="B329" s="829" t="s">
        <v>748</v>
      </c>
      <c r="C329" s="829"/>
      <c r="D329" s="829"/>
      <c r="E329" s="829"/>
      <c r="F329" s="829"/>
      <c r="G329" s="829"/>
      <c r="H329" s="829"/>
      <c r="I329" s="829"/>
      <c r="J329" s="829"/>
      <c r="K329" s="829"/>
      <c r="L329" s="829"/>
      <c r="M329" s="829"/>
    </row>
    <row r="330" spans="2:15" ht="26.25" customHeight="1">
      <c r="B330" s="829"/>
      <c r="C330" s="829"/>
      <c r="D330" s="829"/>
      <c r="E330" s="829"/>
      <c r="F330" s="829"/>
      <c r="G330" s="829"/>
      <c r="H330" s="829"/>
      <c r="I330" s="829"/>
      <c r="J330" s="829"/>
      <c r="K330" s="829"/>
      <c r="L330" s="829"/>
      <c r="M330" s="829"/>
    </row>
    <row r="331" spans="2:15" ht="26.25" customHeight="1">
      <c r="B331" s="829" t="s">
        <v>758</v>
      </c>
      <c r="C331" s="829"/>
      <c r="D331" s="829"/>
      <c r="E331" s="829"/>
      <c r="F331" s="829"/>
      <c r="G331" s="829"/>
      <c r="H331" s="829"/>
      <c r="I331" s="829"/>
      <c r="J331" s="829"/>
      <c r="K331" s="829"/>
      <c r="L331" s="829"/>
      <c r="M331" s="829"/>
    </row>
    <row r="332" spans="2:15" ht="26.25" customHeight="1">
      <c r="B332" s="829"/>
      <c r="C332" s="829"/>
      <c r="D332" s="829"/>
      <c r="E332" s="829"/>
      <c r="F332" s="829"/>
      <c r="G332" s="829"/>
      <c r="H332" s="829"/>
      <c r="I332" s="829"/>
      <c r="J332" s="829"/>
      <c r="K332" s="829"/>
      <c r="L332" s="829"/>
      <c r="M332" s="829"/>
    </row>
    <row r="333" spans="2:15" ht="26.25" customHeight="1">
      <c r="B333" s="829"/>
      <c r="C333" s="829"/>
      <c r="D333" s="829"/>
      <c r="E333" s="829"/>
      <c r="F333" s="829"/>
      <c r="G333" s="829"/>
      <c r="H333" s="829"/>
      <c r="I333" s="829"/>
      <c r="J333" s="829"/>
      <c r="K333" s="829"/>
      <c r="L333" s="829"/>
      <c r="M333" s="829"/>
      <c r="O333" s="448"/>
    </row>
    <row r="334" spans="2:15" ht="26.25" customHeight="1">
      <c r="B334" s="441"/>
      <c r="C334" s="441"/>
      <c r="D334" s="441"/>
      <c r="E334" s="441"/>
      <c r="F334" s="441"/>
      <c r="G334" s="441"/>
      <c r="H334" s="441"/>
      <c r="I334" s="441"/>
      <c r="J334" s="441"/>
      <c r="K334" s="441"/>
      <c r="L334" s="441"/>
      <c r="M334" s="441"/>
      <c r="O334" s="448"/>
    </row>
    <row r="335" spans="2:15" ht="26.25" customHeight="1">
      <c r="B335" s="441"/>
      <c r="C335" s="441"/>
      <c r="D335" s="441"/>
      <c r="E335" s="441"/>
      <c r="F335" s="441"/>
      <c r="G335" s="441"/>
      <c r="H335" s="441"/>
      <c r="I335" s="441"/>
      <c r="J335" s="441"/>
      <c r="K335" s="441"/>
      <c r="L335" s="441"/>
      <c r="M335" s="441"/>
      <c r="O335" s="448"/>
    </row>
    <row r="336" spans="2:15" ht="26.25" customHeight="1">
      <c r="B336" s="441"/>
      <c r="C336" s="441"/>
      <c r="D336" s="441"/>
      <c r="E336" s="441"/>
      <c r="F336" s="441"/>
      <c r="G336" s="441"/>
      <c r="H336" s="441"/>
      <c r="I336" s="441"/>
      <c r="J336" s="441"/>
      <c r="K336" s="441"/>
      <c r="L336" s="441"/>
      <c r="M336" s="441"/>
      <c r="O336" s="448"/>
    </row>
    <row r="337" spans="1:15" ht="26.25" customHeight="1">
      <c r="B337" s="441"/>
      <c r="C337" s="441"/>
      <c r="D337" s="441"/>
      <c r="E337" s="441"/>
      <c r="F337" s="441"/>
      <c r="G337" s="441"/>
      <c r="H337" s="441"/>
      <c r="I337" s="441"/>
      <c r="J337" s="441"/>
      <c r="K337" s="441"/>
      <c r="L337" s="441"/>
      <c r="M337" s="441"/>
      <c r="O337" s="448"/>
    </row>
    <row r="338" spans="1:15" ht="26.25" customHeight="1">
      <c r="A338" s="405" t="s">
        <v>848</v>
      </c>
      <c r="C338" s="441"/>
      <c r="D338" s="441"/>
      <c r="E338" s="441"/>
      <c r="F338" s="441"/>
      <c r="G338" s="441"/>
      <c r="H338" s="441"/>
      <c r="I338" s="441"/>
      <c r="J338" s="441"/>
      <c r="K338" s="441"/>
      <c r="L338" s="441"/>
      <c r="M338" s="441"/>
    </row>
  </sheetData>
  <sheetProtection sheet="1" formatRows="0" selectLockedCells="1"/>
  <mergeCells count="191">
    <mergeCell ref="H188:K188"/>
    <mergeCell ref="A88:M88"/>
    <mergeCell ref="A126:M126"/>
    <mergeCell ref="A134:M134"/>
    <mergeCell ref="F92:I93"/>
    <mergeCell ref="C92:E93"/>
    <mergeCell ref="J94:K95"/>
    <mergeCell ref="C96:E96"/>
    <mergeCell ref="F96:I96"/>
    <mergeCell ref="J96:K96"/>
    <mergeCell ref="B130:L132"/>
    <mergeCell ref="C172:C173"/>
    <mergeCell ref="H174:K174"/>
    <mergeCell ref="H175:K175"/>
    <mergeCell ref="H176:K176"/>
    <mergeCell ref="H177:K177"/>
    <mergeCell ref="H172:K173"/>
    <mergeCell ref="H183:K183"/>
    <mergeCell ref="H184:K184"/>
    <mergeCell ref="H185:K185"/>
    <mergeCell ref="H182:K182"/>
    <mergeCell ref="H180:K180"/>
    <mergeCell ref="H181:K181"/>
    <mergeCell ref="D172:G172"/>
    <mergeCell ref="G18:J18"/>
    <mergeCell ref="G12:J12"/>
    <mergeCell ref="K18:L18"/>
    <mergeCell ref="K12:L12"/>
    <mergeCell ref="J5:L5"/>
    <mergeCell ref="G9:L9"/>
    <mergeCell ref="G10:L10"/>
    <mergeCell ref="G11:L11"/>
    <mergeCell ref="G13:L13"/>
    <mergeCell ref="K30:L30"/>
    <mergeCell ref="G31:L31"/>
    <mergeCell ref="H63:L63"/>
    <mergeCell ref="H64:L64"/>
    <mergeCell ref="A33:M35"/>
    <mergeCell ref="A36:M36"/>
    <mergeCell ref="B51:J51"/>
    <mergeCell ref="C57:G57"/>
    <mergeCell ref="H62:L62"/>
    <mergeCell ref="A45:M45"/>
    <mergeCell ref="L172:L173"/>
    <mergeCell ref="F94:I94"/>
    <mergeCell ref="F95:I95"/>
    <mergeCell ref="C94:E94"/>
    <mergeCell ref="C95:E95"/>
    <mergeCell ref="J93:K93"/>
    <mergeCell ref="H197:K197"/>
    <mergeCell ref="H198:K198"/>
    <mergeCell ref="G15:L15"/>
    <mergeCell ref="G16:L16"/>
    <mergeCell ref="G17:L17"/>
    <mergeCell ref="G19:L19"/>
    <mergeCell ref="G21:L21"/>
    <mergeCell ref="G22:L22"/>
    <mergeCell ref="G23:L23"/>
    <mergeCell ref="G24:J24"/>
    <mergeCell ref="K24:L24"/>
    <mergeCell ref="G25:L25"/>
    <mergeCell ref="G27:L27"/>
    <mergeCell ref="G28:L28"/>
    <mergeCell ref="G29:L29"/>
    <mergeCell ref="G30:J30"/>
    <mergeCell ref="H192:K192"/>
    <mergeCell ref="H193:K193"/>
    <mergeCell ref="H194:K194"/>
    <mergeCell ref="H195:K195"/>
    <mergeCell ref="H196:K196"/>
    <mergeCell ref="J92:K92"/>
    <mergeCell ref="H178:K178"/>
    <mergeCell ref="H179:K179"/>
    <mergeCell ref="H217:K217"/>
    <mergeCell ref="H218:K218"/>
    <mergeCell ref="H219:K219"/>
    <mergeCell ref="H189:K189"/>
    <mergeCell ref="H190:K190"/>
    <mergeCell ref="H191:K191"/>
    <mergeCell ref="H186:K186"/>
    <mergeCell ref="B200:M201"/>
    <mergeCell ref="B202:M204"/>
    <mergeCell ref="B172:B173"/>
    <mergeCell ref="B97:K97"/>
    <mergeCell ref="B151:L154"/>
    <mergeCell ref="A170:M170"/>
    <mergeCell ref="J169:L169"/>
    <mergeCell ref="B136:L139"/>
    <mergeCell ref="B141:L144"/>
    <mergeCell ref="B146:L149"/>
    <mergeCell ref="H187:K187"/>
    <mergeCell ref="H220:K220"/>
    <mergeCell ref="H221:K221"/>
    <mergeCell ref="J212:L212"/>
    <mergeCell ref="A213:M213"/>
    <mergeCell ref="B215:B216"/>
    <mergeCell ref="C215:C216"/>
    <mergeCell ref="D215:G215"/>
    <mergeCell ref="H215:K216"/>
    <mergeCell ref="L215:L216"/>
    <mergeCell ref="H227:K227"/>
    <mergeCell ref="H228:K228"/>
    <mergeCell ref="H229:K229"/>
    <mergeCell ref="H230:K230"/>
    <mergeCell ref="H231:K231"/>
    <mergeCell ref="H222:K222"/>
    <mergeCell ref="H223:K223"/>
    <mergeCell ref="H224:K224"/>
    <mergeCell ref="H225:K225"/>
    <mergeCell ref="H226:K226"/>
    <mergeCell ref="H237:K237"/>
    <mergeCell ref="H238:K238"/>
    <mergeCell ref="H239:K239"/>
    <mergeCell ref="H240:K240"/>
    <mergeCell ref="H241:K241"/>
    <mergeCell ref="H232:K232"/>
    <mergeCell ref="H233:K233"/>
    <mergeCell ref="H234:K234"/>
    <mergeCell ref="H235:K235"/>
    <mergeCell ref="H236:K236"/>
    <mergeCell ref="H260:K260"/>
    <mergeCell ref="H261:K261"/>
    <mergeCell ref="H262:K262"/>
    <mergeCell ref="H263:K263"/>
    <mergeCell ref="H264:K264"/>
    <mergeCell ref="B243:M244"/>
    <mergeCell ref="B245:M247"/>
    <mergeCell ref="J255:L255"/>
    <mergeCell ref="A256:M256"/>
    <mergeCell ref="B258:B259"/>
    <mergeCell ref="C258:C259"/>
    <mergeCell ref="D258:G258"/>
    <mergeCell ref="H258:K259"/>
    <mergeCell ref="L258:L259"/>
    <mergeCell ref="H270:K270"/>
    <mergeCell ref="H271:K271"/>
    <mergeCell ref="H272:K272"/>
    <mergeCell ref="H273:K273"/>
    <mergeCell ref="H274:K274"/>
    <mergeCell ref="H265:K265"/>
    <mergeCell ref="H266:K266"/>
    <mergeCell ref="H267:K267"/>
    <mergeCell ref="H268:K268"/>
    <mergeCell ref="H269:K269"/>
    <mergeCell ref="H280:K280"/>
    <mergeCell ref="H281:K281"/>
    <mergeCell ref="H282:K282"/>
    <mergeCell ref="H283:K283"/>
    <mergeCell ref="H284:K284"/>
    <mergeCell ref="H275:K275"/>
    <mergeCell ref="H276:K276"/>
    <mergeCell ref="H277:K277"/>
    <mergeCell ref="H278:K278"/>
    <mergeCell ref="H279:K279"/>
    <mergeCell ref="H304:K304"/>
    <mergeCell ref="H305:K305"/>
    <mergeCell ref="H306:K306"/>
    <mergeCell ref="H307:K307"/>
    <mergeCell ref="B286:M287"/>
    <mergeCell ref="B288:M290"/>
    <mergeCell ref="J298:L298"/>
    <mergeCell ref="A299:M299"/>
    <mergeCell ref="B301:B302"/>
    <mergeCell ref="C301:C302"/>
    <mergeCell ref="D301:G301"/>
    <mergeCell ref="H301:K302"/>
    <mergeCell ref="L301:L302"/>
    <mergeCell ref="B329:M330"/>
    <mergeCell ref="B331:M333"/>
    <mergeCell ref="A37:L42"/>
    <mergeCell ref="H323:K323"/>
    <mergeCell ref="H324:K324"/>
    <mergeCell ref="H325:K325"/>
    <mergeCell ref="H326:K326"/>
    <mergeCell ref="H327:K327"/>
    <mergeCell ref="H318:K318"/>
    <mergeCell ref="H319:K319"/>
    <mergeCell ref="H320:K320"/>
    <mergeCell ref="H321:K321"/>
    <mergeCell ref="H322:K322"/>
    <mergeCell ref="H313:K313"/>
    <mergeCell ref="H314:K314"/>
    <mergeCell ref="H315:K315"/>
    <mergeCell ref="H316:K316"/>
    <mergeCell ref="H317:K317"/>
    <mergeCell ref="H308:K308"/>
    <mergeCell ref="H309:K309"/>
    <mergeCell ref="H310:K310"/>
    <mergeCell ref="H311:K311"/>
    <mergeCell ref="H312:K312"/>
    <mergeCell ref="H303:K303"/>
  </mergeCells>
  <phoneticPr fontId="7"/>
  <conditionalFormatting sqref="B94:L97">
    <cfRule type="expression" dxfId="209" priority="31">
      <formula>$B$92&lt;&gt;""</formula>
    </cfRule>
  </conditionalFormatting>
  <conditionalFormatting sqref="H62:L64">
    <cfRule type="expression" dxfId="208" priority="19">
      <formula>AND(MONTH(H62)&lt;10,DAY(H62)&lt;10)</formula>
    </cfRule>
    <cfRule type="expression" dxfId="207" priority="20">
      <formula>AND(MONTH(H62)&lt;10,DAY(H62)&gt;=10)</formula>
    </cfRule>
    <cfRule type="expression" dxfId="206" priority="21">
      <formula>AND(MONTH(H62)&gt;=10,DAY(H62)&lt;10)</formula>
    </cfRule>
    <cfRule type="expression" dxfId="205" priority="22">
      <formula>AND(MONTH(H62)&gt;=10,DAY(H62)&gt;=10)</formula>
    </cfRule>
  </conditionalFormatting>
  <conditionalFormatting sqref="E16:E19">
    <cfRule type="containsText" dxfId="204" priority="16" operator="containsText" text="(例)">
      <formula>NOT(ISERROR(SEARCH("(例)",E16)))</formula>
    </cfRule>
  </conditionalFormatting>
  <conditionalFormatting sqref="A22:D25 F24:XFD24 A20:G21 F22:G23 M21:XFD23 F25:G25 M25:XFD25 M20 O20:XFD20">
    <cfRule type="containsText" dxfId="203" priority="15" operator="containsText" text="(例)">
      <formula>NOT(ISERROR(SEARCH("(例)",A20)))</formula>
    </cfRule>
  </conditionalFormatting>
  <conditionalFormatting sqref="E22:E25">
    <cfRule type="containsText" dxfId="202" priority="12" operator="containsText" text="(例)">
      <formula>NOT(ISERROR(SEARCH("(例)",E22)))</formula>
    </cfRule>
  </conditionalFormatting>
  <conditionalFormatting sqref="A28:D31 F30:XFD30 A26:G27 F28:G29 M27:XFD29 F31:G31 M31:XFD31 M26 O26:XFD26">
    <cfRule type="containsText" dxfId="201" priority="11" operator="containsText" text="(例)">
      <formula>NOT(ISERROR(SEARCH("(例)",A26)))</formula>
    </cfRule>
  </conditionalFormatting>
  <conditionalFormatting sqref="E28:E31">
    <cfRule type="containsText" dxfId="200" priority="8" operator="containsText" text="(例)">
      <formula>NOT(ISERROR(SEARCH("(例)",E28)))</formula>
    </cfRule>
  </conditionalFormatting>
  <conditionalFormatting sqref="N20">
    <cfRule type="containsText" dxfId="199" priority="7" operator="containsText" text="(例)">
      <formula>NOT(ISERROR(SEARCH("(例)",N20)))</formula>
    </cfRule>
  </conditionalFormatting>
  <conditionalFormatting sqref="N32">
    <cfRule type="containsText" dxfId="198" priority="4" operator="containsText" text="(例)">
      <formula>NOT(ISERROR(SEARCH("(例)",N32)))</formula>
    </cfRule>
  </conditionalFormatting>
  <conditionalFormatting sqref="N26">
    <cfRule type="containsText" dxfId="197" priority="5" operator="containsText" text="(例)">
      <formula>NOT(ISERROR(SEARCH("(例)",N26)))</formula>
    </cfRule>
  </conditionalFormatting>
  <dataValidations count="5">
    <dataValidation imeMode="fullKatakana" allowBlank="1" showInputMessage="1" showErrorMessage="1" prompt="姓と名の間を全角で１マス空け" sqref="B174:B198 B217:B241 B260:B284 B303:B327" xr:uid="{15A757D5-7425-4F16-B3B6-52932C08C335}"/>
    <dataValidation imeMode="hiragana" allowBlank="1" showInputMessage="1" showErrorMessage="1" prompt="姓と名の間を全角で１マス空け" sqref="C174:C198 C217:C241 C260:C284 C303:C327" xr:uid="{9A36F77E-01BD-4297-8242-AF6C8111E777}"/>
    <dataValidation imeMode="hiragana" allowBlank="1" showInputMessage="1" showErrorMessage="1" prompt="商業登記簿と一致する役職名を記入" sqref="L174:L198 L217:L241 L260:L284 L303:L327" xr:uid="{4FD4D9DC-BA75-4824-BF3B-8C4F8C238C21}"/>
    <dataValidation imeMode="off" allowBlank="1" showInputMessage="1" showErrorMessage="1" sqref="E174:G198 E217:G241 E260:G284 E303:G327" xr:uid="{A505677D-8936-42DA-A425-8B8554B2B230}"/>
    <dataValidation type="list" imeMode="fullAlpha" allowBlank="1" showInputMessage="1" showErrorMessage="1" sqref="D174:D198 D217:D241 D260:D284 D303:D327"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9" fitToHeight="0" orientation="portrait" r:id="rId1"/>
  <headerFooter>
    <oddFooter>&amp;R&amp;K00-024R3高層ZEH-M_ver.1</oddFooter>
  </headerFooter>
  <rowBreaks count="7" manualBreakCount="7">
    <brk id="43" max="16383" man="1"/>
    <brk id="84" max="16383" man="1"/>
    <brk id="122" max="12" man="1"/>
    <brk id="166" max="12" man="1"/>
    <brk id="209" max="12" man="1"/>
    <brk id="252" max="12" man="1"/>
    <brk id="29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E066-0294-485B-9A6E-19A508AE3801}">
  <sheetPr codeName="Sheet4">
    <pageSetUpPr fitToPage="1"/>
  </sheetPr>
  <dimension ref="A1:K79"/>
  <sheetViews>
    <sheetView showGridLines="0" view="pageBreakPreview" zoomScale="80" zoomScaleNormal="70" zoomScaleSheetLayoutView="80" workbookViewId="0">
      <selection activeCell="B1" sqref="B1"/>
    </sheetView>
  </sheetViews>
  <sheetFormatPr defaultRowHeight="17.25" outlineLevelRow="1"/>
  <cols>
    <col min="1" max="1" width="2.625" style="36" customWidth="1"/>
    <col min="2" max="2" width="6.25" style="36" customWidth="1"/>
    <col min="3" max="3" width="15.625" style="36" customWidth="1"/>
    <col min="4" max="4" width="11.625" style="36" customWidth="1"/>
    <col min="5" max="5" width="14.625" style="36" customWidth="1"/>
    <col min="6" max="6" width="45.625" style="36" customWidth="1"/>
    <col min="7" max="7" width="30.625" style="36" customWidth="1"/>
    <col min="8" max="8" width="4.625" style="36" bestFit="1" customWidth="1"/>
    <col min="9" max="9" width="5.75" style="36" customWidth="1"/>
    <col min="10" max="10" width="1.625" style="36" customWidth="1"/>
    <col min="11" max="11" width="9" style="619"/>
    <col min="12" max="16384" width="9" style="36"/>
  </cols>
  <sheetData>
    <row r="1" spans="1:10" s="619" customFormat="1" ht="20.25" customHeight="1">
      <c r="A1" s="618" t="s">
        <v>123</v>
      </c>
      <c r="B1" s="618"/>
    </row>
    <row r="2" spans="1:10" s="619" customFormat="1" ht="18.75">
      <c r="A2" s="618" t="s">
        <v>143</v>
      </c>
      <c r="B2" s="618"/>
    </row>
    <row r="3" spans="1:10" ht="8.25" customHeight="1"/>
    <row r="4" spans="1:10" ht="17.25" customHeight="1">
      <c r="B4" s="36" t="s">
        <v>144</v>
      </c>
    </row>
    <row r="5" spans="1:10" ht="17.25" customHeight="1">
      <c r="B5" s="36" t="s">
        <v>749</v>
      </c>
    </row>
    <row r="6" spans="1:10" ht="8.25" customHeight="1">
      <c r="B6" s="861" t="str">
        <f>様式第1_交付申請書!A33</f>
        <v>令和３年度
二酸化炭素排出抑制対策事業費等補助金
（集合住宅の省ＣＯ２化促進事業（高低中層ＺＥＨ－Ｍ））</v>
      </c>
      <c r="C6" s="861"/>
      <c r="D6" s="861"/>
      <c r="E6" s="861"/>
      <c r="F6" s="861"/>
      <c r="G6" s="861"/>
      <c r="H6" s="861"/>
      <c r="I6" s="861"/>
    </row>
    <row r="7" spans="1:10" ht="17.25" customHeight="1">
      <c r="B7" s="861"/>
      <c r="C7" s="861"/>
      <c r="D7" s="861"/>
      <c r="E7" s="861"/>
      <c r="F7" s="861"/>
      <c r="G7" s="861"/>
      <c r="H7" s="861"/>
      <c r="I7" s="861"/>
    </row>
    <row r="8" spans="1:10" ht="17.25" customHeight="1">
      <c r="B8" s="861"/>
      <c r="C8" s="861"/>
      <c r="D8" s="861"/>
      <c r="E8" s="861"/>
      <c r="F8" s="861"/>
      <c r="G8" s="861"/>
      <c r="H8" s="861"/>
      <c r="I8" s="861"/>
    </row>
    <row r="9" spans="1:10" ht="17.25" customHeight="1">
      <c r="B9" s="861"/>
      <c r="C9" s="861"/>
      <c r="D9" s="861"/>
      <c r="E9" s="861"/>
      <c r="F9" s="861"/>
      <c r="G9" s="861"/>
      <c r="H9" s="861"/>
      <c r="I9" s="861"/>
    </row>
    <row r="10" spans="1:10" ht="17.25" customHeight="1">
      <c r="B10" s="861"/>
      <c r="C10" s="861"/>
      <c r="D10" s="861"/>
      <c r="E10" s="861"/>
      <c r="F10" s="861"/>
      <c r="G10" s="861"/>
      <c r="H10" s="861"/>
      <c r="I10" s="861"/>
    </row>
    <row r="11" spans="1:10" ht="17.25" customHeight="1">
      <c r="A11" s="862" t="s">
        <v>750</v>
      </c>
      <c r="B11" s="862"/>
      <c r="C11" s="862"/>
      <c r="D11" s="862"/>
      <c r="E11" s="862"/>
      <c r="F11" s="862"/>
      <c r="G11" s="862"/>
      <c r="H11" s="862"/>
      <c r="I11" s="862"/>
      <c r="J11" s="862"/>
    </row>
    <row r="12" spans="1:10" ht="17.25" customHeight="1">
      <c r="B12" s="864" t="s">
        <v>761</v>
      </c>
      <c r="C12" s="864"/>
      <c r="D12" s="864"/>
      <c r="E12" s="864"/>
      <c r="F12" s="864"/>
      <c r="G12" s="864"/>
      <c r="H12" s="864"/>
      <c r="I12" s="864"/>
    </row>
    <row r="13" spans="1:10" ht="17.25" customHeight="1">
      <c r="B13" s="864"/>
      <c r="C13" s="864"/>
      <c r="D13" s="864"/>
      <c r="E13" s="864"/>
      <c r="F13" s="864"/>
      <c r="G13" s="864"/>
      <c r="H13" s="864"/>
      <c r="I13" s="864"/>
    </row>
    <row r="14" spans="1:10" ht="17.25" customHeight="1">
      <c r="B14" s="864"/>
      <c r="C14" s="864"/>
      <c r="D14" s="864"/>
      <c r="E14" s="864"/>
      <c r="F14" s="864"/>
      <c r="G14" s="864"/>
      <c r="H14" s="864"/>
      <c r="I14" s="864"/>
    </row>
    <row r="15" spans="1:10" ht="17.25" customHeight="1">
      <c r="B15" s="864"/>
      <c r="C15" s="864"/>
      <c r="D15" s="864"/>
      <c r="E15" s="864"/>
      <c r="F15" s="864"/>
      <c r="G15" s="864"/>
      <c r="H15" s="864"/>
      <c r="I15" s="864"/>
    </row>
    <row r="16" spans="1:10" ht="17.25" customHeight="1">
      <c r="B16" s="864"/>
      <c r="C16" s="864"/>
      <c r="D16" s="864"/>
      <c r="E16" s="864"/>
      <c r="F16" s="864"/>
      <c r="G16" s="864"/>
      <c r="H16" s="864"/>
      <c r="I16" s="864"/>
    </row>
    <row r="17" spans="1:11" ht="17.25" customHeight="1">
      <c r="B17" s="251"/>
      <c r="C17" s="251"/>
      <c r="D17" s="251"/>
      <c r="E17" s="251"/>
      <c r="F17" s="251"/>
      <c r="G17" s="251"/>
      <c r="H17" s="251"/>
    </row>
    <row r="18" spans="1:11" ht="17.25" customHeight="1">
      <c r="B18" s="36" t="s">
        <v>145</v>
      </c>
      <c r="C18" s="449" t="s">
        <v>146</v>
      </c>
    </row>
    <row r="19" spans="1:11" ht="17.25" customHeight="1">
      <c r="C19" s="36" t="s">
        <v>147</v>
      </c>
    </row>
    <row r="20" spans="1:11" s="372" customFormat="1" ht="9" customHeight="1">
      <c r="A20" s="36"/>
      <c r="B20" s="36"/>
      <c r="C20" s="36"/>
      <c r="D20" s="36"/>
      <c r="E20" s="36"/>
      <c r="F20" s="36"/>
      <c r="G20" s="36"/>
      <c r="H20" s="36"/>
      <c r="I20" s="36"/>
      <c r="J20" s="36"/>
      <c r="K20" s="620"/>
    </row>
    <row r="21" spans="1:11" ht="17.25" customHeight="1">
      <c r="B21" s="36" t="s">
        <v>148</v>
      </c>
      <c r="C21" s="449" t="s">
        <v>149</v>
      </c>
    </row>
    <row r="22" spans="1:11" ht="17.25" customHeight="1">
      <c r="C22" s="36" t="s">
        <v>150</v>
      </c>
    </row>
    <row r="23" spans="1:11" s="372" customFormat="1" ht="9" customHeight="1">
      <c r="A23" s="36"/>
      <c r="B23" s="36"/>
      <c r="C23" s="36"/>
      <c r="D23" s="36"/>
      <c r="E23" s="36"/>
      <c r="F23" s="36"/>
      <c r="G23" s="36"/>
      <c r="H23" s="36"/>
      <c r="I23" s="36"/>
      <c r="J23" s="36"/>
      <c r="K23" s="620"/>
    </row>
    <row r="24" spans="1:11" ht="17.25" customHeight="1">
      <c r="B24" s="36" t="s">
        <v>151</v>
      </c>
      <c r="C24" s="449" t="s">
        <v>152</v>
      </c>
    </row>
    <row r="25" spans="1:11" ht="17.25" customHeight="1">
      <c r="C25" s="36" t="s">
        <v>153</v>
      </c>
    </row>
    <row r="26" spans="1:11" s="372" customFormat="1" ht="9" customHeight="1">
      <c r="A26" s="36"/>
      <c r="B26" s="36"/>
      <c r="C26" s="36"/>
      <c r="D26" s="36"/>
      <c r="E26" s="36"/>
      <c r="F26" s="36"/>
      <c r="G26" s="36"/>
      <c r="H26" s="36"/>
      <c r="I26" s="36"/>
      <c r="J26" s="36"/>
      <c r="K26" s="620"/>
    </row>
    <row r="27" spans="1:11" ht="17.25" customHeight="1">
      <c r="B27" s="36" t="s">
        <v>154</v>
      </c>
      <c r="C27" s="449" t="s">
        <v>155</v>
      </c>
    </row>
    <row r="28" spans="1:11" ht="17.25" customHeight="1">
      <c r="C28" s="36" t="s">
        <v>156</v>
      </c>
    </row>
    <row r="29" spans="1:11" s="372" customFormat="1" ht="9" customHeight="1">
      <c r="A29" s="36"/>
      <c r="B29" s="36"/>
      <c r="C29" s="36"/>
      <c r="D29" s="36"/>
      <c r="E29" s="36"/>
      <c r="F29" s="36"/>
      <c r="G29" s="36"/>
      <c r="H29" s="36"/>
      <c r="I29" s="36"/>
      <c r="J29" s="36"/>
      <c r="K29" s="620"/>
    </row>
    <row r="30" spans="1:11" ht="17.25" customHeight="1">
      <c r="B30" s="36" t="s">
        <v>157</v>
      </c>
      <c r="C30" s="449" t="s">
        <v>158</v>
      </c>
    </row>
    <row r="31" spans="1:11" ht="17.25" customHeight="1">
      <c r="C31" s="36" t="s">
        <v>159</v>
      </c>
    </row>
    <row r="32" spans="1:11" ht="17.25" customHeight="1">
      <c r="C32" s="36" t="s">
        <v>160</v>
      </c>
    </row>
    <row r="33" spans="1:11" s="372" customFormat="1" ht="9" customHeight="1">
      <c r="A33" s="36"/>
      <c r="B33" s="36"/>
      <c r="C33" s="36"/>
      <c r="D33" s="36"/>
      <c r="E33" s="36"/>
      <c r="F33" s="36"/>
      <c r="G33" s="36"/>
      <c r="H33" s="36"/>
      <c r="I33" s="36"/>
      <c r="J33" s="36"/>
      <c r="K33" s="620"/>
    </row>
    <row r="34" spans="1:11" ht="17.25" customHeight="1">
      <c r="B34" s="36" t="s">
        <v>161</v>
      </c>
      <c r="C34" s="449" t="s">
        <v>162</v>
      </c>
    </row>
    <row r="35" spans="1:11" ht="17.25" customHeight="1">
      <c r="C35" s="36" t="s">
        <v>163</v>
      </c>
    </row>
    <row r="36" spans="1:11" ht="17.25" customHeight="1">
      <c r="C36" s="36" t="s">
        <v>164</v>
      </c>
    </row>
    <row r="37" spans="1:11" ht="17.25" customHeight="1">
      <c r="C37" s="36" t="s">
        <v>165</v>
      </c>
    </row>
    <row r="38" spans="1:11" ht="17.25" customHeight="1">
      <c r="C38" s="36" t="s">
        <v>166</v>
      </c>
    </row>
    <row r="39" spans="1:11" ht="17.25" customHeight="1">
      <c r="C39" s="36" t="s">
        <v>345</v>
      </c>
    </row>
    <row r="40" spans="1:11" s="372" customFormat="1" ht="9" customHeight="1">
      <c r="A40" s="36"/>
      <c r="B40" s="36"/>
      <c r="C40" s="36"/>
      <c r="D40" s="36"/>
      <c r="E40" s="36"/>
      <c r="F40" s="36"/>
      <c r="G40" s="36"/>
      <c r="H40" s="36"/>
      <c r="I40" s="36"/>
      <c r="J40" s="36"/>
      <c r="K40" s="620"/>
    </row>
    <row r="41" spans="1:11" ht="17.25" customHeight="1">
      <c r="B41" s="36" t="s">
        <v>167</v>
      </c>
      <c r="C41" s="449" t="s">
        <v>168</v>
      </c>
    </row>
    <row r="42" spans="1:11" ht="17.25" customHeight="1">
      <c r="C42" s="36" t="s">
        <v>169</v>
      </c>
    </row>
    <row r="43" spans="1:11" ht="17.25" customHeight="1">
      <c r="C43" s="36" t="s">
        <v>170</v>
      </c>
    </row>
    <row r="44" spans="1:11" s="372" customFormat="1" ht="9" customHeight="1">
      <c r="A44" s="36"/>
      <c r="B44" s="36"/>
      <c r="C44" s="36"/>
      <c r="D44" s="36"/>
      <c r="E44" s="36"/>
      <c r="F44" s="36"/>
      <c r="G44" s="36"/>
      <c r="H44" s="36"/>
      <c r="I44" s="36"/>
      <c r="J44" s="36"/>
      <c r="K44" s="620"/>
    </row>
    <row r="45" spans="1:11" ht="17.25" customHeight="1">
      <c r="B45" s="36" t="s">
        <v>171</v>
      </c>
      <c r="C45" s="449" t="s">
        <v>172</v>
      </c>
    </row>
    <row r="46" spans="1:11" ht="17.25" customHeight="1">
      <c r="C46" s="36" t="s">
        <v>173</v>
      </c>
    </row>
    <row r="47" spans="1:11" s="372" customFormat="1" ht="9" customHeight="1">
      <c r="A47" s="36"/>
      <c r="B47" s="36"/>
      <c r="C47" s="36"/>
      <c r="D47" s="36"/>
      <c r="E47" s="36"/>
      <c r="F47" s="36"/>
      <c r="G47" s="36"/>
      <c r="H47" s="36"/>
      <c r="I47" s="36"/>
      <c r="J47" s="36"/>
      <c r="K47" s="620"/>
    </row>
    <row r="48" spans="1:11" ht="17.25" customHeight="1">
      <c r="B48" s="36" t="s">
        <v>174</v>
      </c>
      <c r="C48" s="449" t="s">
        <v>175</v>
      </c>
    </row>
    <row r="49" spans="1:11" ht="17.25" customHeight="1">
      <c r="C49" s="36" t="s">
        <v>176</v>
      </c>
    </row>
    <row r="50" spans="1:11" ht="17.25" customHeight="1">
      <c r="C50" s="36" t="s">
        <v>177</v>
      </c>
    </row>
    <row r="51" spans="1:11" s="372" customFormat="1" ht="9" customHeight="1">
      <c r="A51" s="36"/>
      <c r="B51" s="36"/>
      <c r="C51" s="36"/>
      <c r="D51" s="36"/>
      <c r="E51" s="36"/>
      <c r="F51" s="36"/>
      <c r="G51" s="36"/>
      <c r="H51" s="36"/>
      <c r="I51" s="36"/>
      <c r="J51" s="36"/>
      <c r="K51" s="620"/>
    </row>
    <row r="52" spans="1:11" ht="17.25" customHeight="1">
      <c r="B52" s="450" t="s">
        <v>877</v>
      </c>
      <c r="C52" s="449" t="s">
        <v>178</v>
      </c>
    </row>
    <row r="53" spans="1:11" ht="17.25" customHeight="1">
      <c r="C53" s="36" t="s">
        <v>179</v>
      </c>
    </row>
    <row r="54" spans="1:11" ht="17.25" customHeight="1">
      <c r="C54" s="36" t="s">
        <v>180</v>
      </c>
    </row>
    <row r="55" spans="1:11" s="372" customFormat="1" ht="9" customHeight="1">
      <c r="A55" s="36"/>
      <c r="B55" s="36"/>
      <c r="C55" s="36"/>
      <c r="D55" s="36"/>
      <c r="E55" s="36"/>
      <c r="F55" s="36"/>
      <c r="G55" s="36"/>
      <c r="H55" s="36"/>
      <c r="I55" s="36"/>
      <c r="J55" s="36"/>
      <c r="K55" s="620"/>
    </row>
    <row r="56" spans="1:11" ht="17.25" customHeight="1">
      <c r="B56" s="450" t="s">
        <v>878</v>
      </c>
      <c r="C56" s="449" t="s">
        <v>181</v>
      </c>
    </row>
    <row r="57" spans="1:11" ht="17.25" customHeight="1">
      <c r="C57" s="36" t="s">
        <v>182</v>
      </c>
    </row>
    <row r="58" spans="1:11" ht="9" customHeight="1"/>
    <row r="59" spans="1:11" ht="17.25" customHeight="1">
      <c r="B59" s="450" t="s">
        <v>879</v>
      </c>
      <c r="C59" s="449" t="s">
        <v>770</v>
      </c>
    </row>
    <row r="60" spans="1:11" ht="17.25" customHeight="1">
      <c r="C60" s="36" t="s">
        <v>771</v>
      </c>
    </row>
    <row r="61" spans="1:11" ht="17.25" customHeight="1">
      <c r="C61" s="36" t="s">
        <v>772</v>
      </c>
    </row>
    <row r="62" spans="1:11" ht="17.25" customHeight="1">
      <c r="C62" s="36" t="s">
        <v>773</v>
      </c>
    </row>
    <row r="63" spans="1:11" ht="17.25" customHeight="1">
      <c r="C63" s="36" t="s">
        <v>774</v>
      </c>
    </row>
    <row r="64" spans="1:11" ht="8.25" customHeight="1"/>
    <row r="65" spans="2:11" ht="17.25" customHeight="1">
      <c r="B65" s="36" t="s">
        <v>762</v>
      </c>
    </row>
    <row r="66" spans="2:11" ht="17.25" customHeight="1">
      <c r="K66" s="615"/>
    </row>
    <row r="67" spans="2:11" ht="17.25" customHeight="1">
      <c r="G67" s="832" t="str">
        <f>IF(様式第1_交付申請書!J5="","",様式第1_交付申請書!J5)</f>
        <v>(例)　2021年　6 月   1 日</v>
      </c>
      <c r="H67" s="832"/>
      <c r="K67" s="615" t="s">
        <v>584</v>
      </c>
    </row>
    <row r="68" spans="2:11" ht="17.25" customHeight="1">
      <c r="D68" s="36" t="s">
        <v>7</v>
      </c>
      <c r="E68" s="36" t="s">
        <v>185</v>
      </c>
      <c r="F68" s="863" t="str">
        <f>様式第1_交付申請書!G11</f>
        <v>(例)　〇〇〇〇株式会社</v>
      </c>
      <c r="G68" s="863"/>
      <c r="H68" s="863"/>
      <c r="K68" s="621" t="s">
        <v>585</v>
      </c>
    </row>
    <row r="69" spans="2:11" ht="17.25" customHeight="1">
      <c r="E69" s="36" t="s">
        <v>186</v>
      </c>
      <c r="F69" s="451" t="str">
        <f>様式第1_交付申請書!G12</f>
        <v>(例)　代表取締役</v>
      </c>
      <c r="G69" s="452" t="str">
        <f>様式第1_交付申請書!K12</f>
        <v>(例)　環境　太郎</v>
      </c>
      <c r="H69" s="453"/>
      <c r="K69" s="610" t="s">
        <v>854</v>
      </c>
    </row>
    <row r="70" spans="2:11" ht="18" customHeight="1">
      <c r="F70" s="454"/>
      <c r="G70" s="454"/>
      <c r="H70" s="454"/>
      <c r="K70" s="615"/>
    </row>
    <row r="71" spans="2:11" ht="17.25" hidden="1" customHeight="1" outlineLevel="1">
      <c r="D71" s="36" t="s">
        <v>23</v>
      </c>
      <c r="E71" s="36" t="s">
        <v>185</v>
      </c>
      <c r="F71" s="863" t="str">
        <f>IF(入力シート!F42="","",入力シート!F42)</f>
        <v/>
      </c>
      <c r="G71" s="863"/>
      <c r="H71" s="863"/>
      <c r="K71" s="613"/>
    </row>
    <row r="72" spans="2:11" ht="17.25" hidden="1" customHeight="1" outlineLevel="1">
      <c r="E72" s="36" t="s">
        <v>186</v>
      </c>
      <c r="F72" s="451" t="str">
        <f>IF(入力シート!F43="","",入力シート!F43)</f>
        <v/>
      </c>
      <c r="G72" s="452" t="str">
        <f>IF(入力シート!F45="","",入力シート!F45)</f>
        <v/>
      </c>
      <c r="H72" s="453"/>
      <c r="K72" s="615"/>
    </row>
    <row r="73" spans="2:11" ht="18" customHeight="1" collapsed="1">
      <c r="J73" s="418"/>
      <c r="K73" s="613" t="s">
        <v>734</v>
      </c>
    </row>
    <row r="74" spans="2:11" ht="17.25" hidden="1" customHeight="1" outlineLevel="1">
      <c r="D74" s="36" t="s">
        <v>722</v>
      </c>
      <c r="E74" s="36" t="s">
        <v>185</v>
      </c>
      <c r="F74" s="863" t="str">
        <f>IF(入力シート!F54="","",入力シート!F54)</f>
        <v/>
      </c>
      <c r="G74" s="863"/>
      <c r="H74" s="863"/>
      <c r="K74" s="613"/>
    </row>
    <row r="75" spans="2:11" ht="17.25" hidden="1" customHeight="1" outlineLevel="1">
      <c r="E75" s="36" t="s">
        <v>186</v>
      </c>
      <c r="F75" s="451" t="str">
        <f>IF(入力シート!F55="","",入力シート!F55)</f>
        <v/>
      </c>
      <c r="G75" s="452" t="str">
        <f>IF(入力シート!F57="","",入力シート!F57)</f>
        <v/>
      </c>
      <c r="H75" s="453"/>
      <c r="K75" s="615"/>
    </row>
    <row r="76" spans="2:11" ht="18" customHeight="1" collapsed="1">
      <c r="K76" s="613" t="s">
        <v>735</v>
      </c>
    </row>
    <row r="77" spans="2:11" ht="17.25" hidden="1" customHeight="1" outlineLevel="1">
      <c r="D77" s="36" t="s">
        <v>723</v>
      </c>
      <c r="E77" s="36" t="s">
        <v>185</v>
      </c>
      <c r="F77" s="863" t="str">
        <f>IF(入力シート!F66="","",入力シート!F66)</f>
        <v/>
      </c>
      <c r="G77" s="863"/>
      <c r="H77" s="863"/>
      <c r="K77" s="613"/>
    </row>
    <row r="78" spans="2:11" ht="17.25" hidden="1" customHeight="1" outlineLevel="1">
      <c r="E78" s="36" t="s">
        <v>186</v>
      </c>
      <c r="F78" s="451" t="str">
        <f>IF(入力シート!F67="","",入力シート!F67)</f>
        <v/>
      </c>
      <c r="G78" s="452" t="str">
        <f>IF(入力シート!F69="","",入力シート!F69)</f>
        <v/>
      </c>
      <c r="H78" s="453"/>
      <c r="K78" s="615"/>
    </row>
    <row r="79" spans="2:11" collapsed="1">
      <c r="K79" s="613" t="s">
        <v>736</v>
      </c>
    </row>
  </sheetData>
  <sheetProtection sheet="1" formatRows="0" selectLockedCells="1"/>
  <dataConsolidate link="1"/>
  <mergeCells count="8">
    <mergeCell ref="B6:I10"/>
    <mergeCell ref="A11:J11"/>
    <mergeCell ref="F74:H74"/>
    <mergeCell ref="F77:H77"/>
    <mergeCell ref="F71:H71"/>
    <mergeCell ref="F68:H68"/>
    <mergeCell ref="B12:I16"/>
    <mergeCell ref="G67:H67"/>
  </mergeCells>
  <phoneticPr fontId="8"/>
  <conditionalFormatting sqref="F67:H70">
    <cfRule type="containsText" dxfId="196" priority="21" operator="containsText" text="(例)">
      <formula>NOT(ISERROR(SEARCH("(例)",F67)))</formula>
    </cfRule>
  </conditionalFormatting>
  <conditionalFormatting sqref="F71:H72">
    <cfRule type="containsText" dxfId="195" priority="12" operator="containsText" text="(例)">
      <formula>NOT(ISERROR(SEARCH("(例)",F71)))</formula>
    </cfRule>
  </conditionalFormatting>
  <conditionalFormatting sqref="F74:H75">
    <cfRule type="containsText" dxfId="194" priority="10" operator="containsText" text="(例)">
      <formula>NOT(ISERROR(SEARCH("(例)",F74)))</formula>
    </cfRule>
  </conditionalFormatting>
  <conditionalFormatting sqref="F77:H78">
    <cfRule type="containsText" dxfId="193" priority="8" operator="containsText" text="(例)">
      <formula>NOT(ISERROR(SEARCH("(例)",F77)))</formula>
    </cfRule>
  </conditionalFormatting>
  <conditionalFormatting sqref="K71">
    <cfRule type="containsText" dxfId="192" priority="6" operator="containsText" text="(例)">
      <formula>NOT(ISERROR(SEARCH("(例)",K71)))</formula>
    </cfRule>
  </conditionalFormatting>
  <conditionalFormatting sqref="K74">
    <cfRule type="containsText" dxfId="191" priority="5" operator="containsText" text="(例)">
      <formula>NOT(ISERROR(SEARCH("(例)",K74)))</formula>
    </cfRule>
  </conditionalFormatting>
  <conditionalFormatting sqref="K77">
    <cfRule type="containsText" dxfId="190" priority="4" operator="containsText" text="(例)">
      <formula>NOT(ISERROR(SEARCH("(例)",K77)))</formula>
    </cfRule>
  </conditionalFormatting>
  <conditionalFormatting sqref="K79">
    <cfRule type="containsText" dxfId="189" priority="1" operator="containsText" text="(例)">
      <formula>NOT(ISERROR(SEARCH("(例)",K79)))</formula>
    </cfRule>
  </conditionalFormatting>
  <conditionalFormatting sqref="K73">
    <cfRule type="containsText" dxfId="188" priority="3" operator="containsText" text="(例)">
      <formula>NOT(ISERROR(SEARCH("(例)",K73)))</formula>
    </cfRule>
  </conditionalFormatting>
  <conditionalFormatting sqref="K76">
    <cfRule type="containsText" dxfId="187" priority="2" operator="containsText" text="(例)">
      <formula>NOT(ISERROR(SEARCH("(例)",K76)))</formula>
    </cfRule>
  </conditionalFormatting>
  <printOptions horizontalCentered="1"/>
  <pageMargins left="0.51181102362204722" right="0.11811023622047245" top="0.35433070866141736" bottom="0.35433070866141736" header="0.31496062992125984" footer="0.11811023622047245"/>
  <pageSetup paperSize="9" scale="65" fitToHeight="0" orientation="portrait" r:id="rId1"/>
  <headerFooter>
    <oddFooter>&amp;R&amp;K00-049R3高層ZEH-M_ver.1</oddFooter>
  </headerFooter>
  <ignoredErrors>
    <ignoredError sqref="B18:B51 B52:B5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pageSetUpPr fitToPage="1"/>
  </sheetPr>
  <dimension ref="A1:K164"/>
  <sheetViews>
    <sheetView showGridLines="0" view="pageBreakPreview" zoomScale="80" zoomScaleNormal="70" zoomScaleSheetLayoutView="80" workbookViewId="0">
      <selection activeCell="I50" sqref="I50"/>
    </sheetView>
  </sheetViews>
  <sheetFormatPr defaultRowHeight="21"/>
  <cols>
    <col min="1" max="1" width="2.625" style="35" customWidth="1"/>
    <col min="2" max="2" width="30.625" style="36" customWidth="1"/>
    <col min="3" max="3" width="20.625" style="36" customWidth="1"/>
    <col min="4" max="4" width="10.625" style="36" customWidth="1"/>
    <col min="5" max="5" width="6.625" style="36" customWidth="1"/>
    <col min="6" max="6" width="15.625" style="36" customWidth="1"/>
    <col min="7" max="7" width="20.625" style="36" customWidth="1"/>
    <col min="8" max="8" width="10.625" style="36" customWidth="1"/>
    <col min="9" max="9" width="6.625" style="36" customWidth="1"/>
    <col min="10" max="10" width="2.625" style="36" customWidth="1"/>
    <col min="11" max="11" width="9" style="624"/>
    <col min="12" max="16384" width="9" style="36"/>
  </cols>
  <sheetData>
    <row r="1" spans="1:11" s="619" customFormat="1" ht="18.75">
      <c r="A1" s="622" t="s">
        <v>123</v>
      </c>
      <c r="B1" s="622"/>
      <c r="C1" s="622"/>
      <c r="D1" s="622"/>
      <c r="E1" s="622"/>
      <c r="F1" s="622"/>
      <c r="G1" s="622"/>
      <c r="H1" s="622"/>
      <c r="I1" s="622"/>
      <c r="J1" s="622"/>
      <c r="K1" s="624"/>
    </row>
    <row r="2" spans="1:11" s="619" customFormat="1" ht="18.75">
      <c r="A2" s="622" t="s">
        <v>910</v>
      </c>
      <c r="B2" s="622"/>
      <c r="C2" s="622"/>
      <c r="D2" s="622"/>
      <c r="E2" s="622"/>
      <c r="F2" s="622"/>
      <c r="G2" s="622"/>
      <c r="H2" s="622"/>
      <c r="I2" s="622"/>
      <c r="J2" s="622"/>
      <c r="K2" s="624"/>
    </row>
    <row r="3" spans="1:11" ht="24.75" customHeight="1">
      <c r="A3" s="877" t="s">
        <v>124</v>
      </c>
      <c r="B3" s="877"/>
      <c r="C3" s="877"/>
      <c r="D3" s="877"/>
      <c r="E3" s="877"/>
      <c r="F3" s="877"/>
      <c r="G3" s="877"/>
      <c r="H3" s="877"/>
      <c r="I3" s="877"/>
    </row>
    <row r="4" spans="1:11" ht="24.75" customHeight="1">
      <c r="B4" s="40" t="s">
        <v>875</v>
      </c>
    </row>
    <row r="5" spans="1:11" ht="24.75" customHeight="1">
      <c r="B5" s="36" t="s">
        <v>125</v>
      </c>
    </row>
    <row r="6" spans="1:11" ht="24.75" customHeight="1">
      <c r="A6" s="37"/>
      <c r="B6" s="565" t="s">
        <v>127</v>
      </c>
      <c r="C6" s="875" t="str">
        <f>IF(入力シート!F29="","",入力シート!F29)</f>
        <v>(例)　まるまるまるかぶしきがいしゃ</v>
      </c>
      <c r="D6" s="875"/>
      <c r="E6" s="875"/>
      <c r="F6" s="875"/>
      <c r="G6" s="875"/>
      <c r="H6" s="875"/>
      <c r="I6" s="875"/>
      <c r="K6" s="625" t="s">
        <v>586</v>
      </c>
    </row>
    <row r="7" spans="1:11" ht="24.75" customHeight="1">
      <c r="A7" s="37"/>
      <c r="B7" s="565" t="s">
        <v>128</v>
      </c>
      <c r="C7" s="875" t="str">
        <f>IF(入力シート!F30="","",入力シート!F30)</f>
        <v>(例)　〇〇〇〇株式会社</v>
      </c>
      <c r="D7" s="875"/>
      <c r="E7" s="875"/>
      <c r="F7" s="875"/>
      <c r="G7" s="875"/>
      <c r="H7" s="875"/>
      <c r="I7" s="875"/>
      <c r="K7" s="625"/>
    </row>
    <row r="8" spans="1:11" ht="24.75" customHeight="1">
      <c r="A8" s="37"/>
      <c r="B8" s="565" t="s">
        <v>129</v>
      </c>
      <c r="C8" s="867" t="str">
        <f>IF(入力シート!F39="","",入力シート!F39)</f>
        <v>(例)　1234567890123</v>
      </c>
      <c r="D8" s="867"/>
      <c r="E8" s="867"/>
      <c r="F8" s="867"/>
      <c r="G8" s="867"/>
      <c r="H8" s="867"/>
      <c r="I8" s="867"/>
    </row>
    <row r="9" spans="1:11" ht="24.75" customHeight="1">
      <c r="A9" s="37"/>
      <c r="B9" s="565" t="s">
        <v>130</v>
      </c>
      <c r="C9" s="867" t="str">
        <f>IF(入力シート!F31="","",入力シート!F31)</f>
        <v>(例)　代表取締役</v>
      </c>
      <c r="D9" s="867"/>
      <c r="E9" s="867"/>
      <c r="F9" s="867"/>
      <c r="G9" s="867"/>
      <c r="H9" s="867"/>
      <c r="I9" s="867"/>
    </row>
    <row r="10" spans="1:11" ht="24.75" customHeight="1">
      <c r="A10" s="37"/>
      <c r="B10" s="565" t="s">
        <v>127</v>
      </c>
      <c r="C10" s="867" t="str">
        <f>IF(入力シート!F32="","",入力シート!F32)</f>
        <v>(例)　かんきょう　たろう</v>
      </c>
      <c r="D10" s="867"/>
      <c r="E10" s="867"/>
      <c r="F10" s="867"/>
      <c r="G10" s="867"/>
      <c r="H10" s="867"/>
      <c r="I10" s="867"/>
    </row>
    <row r="11" spans="1:11" ht="24.75" customHeight="1">
      <c r="A11" s="37"/>
      <c r="B11" s="565" t="s">
        <v>131</v>
      </c>
      <c r="C11" s="867" t="str">
        <f>IF(入力シート!F33="","",入力シート!F33)</f>
        <v>(例)　環境　太郎</v>
      </c>
      <c r="D11" s="867"/>
      <c r="E11" s="867"/>
      <c r="F11" s="867"/>
      <c r="G11" s="867"/>
      <c r="H11" s="867"/>
      <c r="I11" s="867"/>
    </row>
    <row r="12" spans="1:11" ht="24.75" customHeight="1">
      <c r="A12" s="37"/>
      <c r="B12" s="873" t="s">
        <v>132</v>
      </c>
      <c r="C12" s="874" t="str">
        <f>IF(入力シート!F35="","",入力シート!F35)</f>
        <v>(例)　104-0000</v>
      </c>
      <c r="D12" s="874"/>
      <c r="E12" s="874"/>
      <c r="F12" s="874"/>
      <c r="G12" s="874"/>
      <c r="H12" s="874"/>
      <c r="I12" s="874"/>
    </row>
    <row r="13" spans="1:11" ht="24.75" customHeight="1">
      <c r="A13" s="37"/>
      <c r="B13" s="873"/>
      <c r="C13" s="867" t="str">
        <f>IF(入力シート!F36="","",入力シート!F36)</f>
        <v>(例)　東京都中央区○○町○丁目○番○号</v>
      </c>
      <c r="D13" s="867"/>
      <c r="E13" s="867"/>
      <c r="F13" s="867"/>
      <c r="G13" s="867"/>
      <c r="H13" s="867"/>
      <c r="I13" s="867"/>
    </row>
    <row r="14" spans="1:11" ht="24.75" customHeight="1">
      <c r="A14" s="37"/>
      <c r="B14" s="565" t="s">
        <v>18</v>
      </c>
      <c r="C14" s="867" t="str">
        <f>IF(入力シート!F37="","",入力シート!F37)</f>
        <v>(例)　03-0000-1111</v>
      </c>
      <c r="D14" s="867"/>
      <c r="E14" s="867"/>
      <c r="F14" s="867"/>
      <c r="G14" s="867"/>
      <c r="H14" s="867"/>
      <c r="I14" s="867"/>
    </row>
    <row r="15" spans="1:11" ht="24.75" customHeight="1">
      <c r="A15" s="37"/>
      <c r="B15" s="565" t="s">
        <v>346</v>
      </c>
      <c r="C15" s="867" t="str">
        <f>IF(入力シート!F38="","",入力シート!F38)</f>
        <v/>
      </c>
      <c r="D15" s="867"/>
      <c r="E15" s="867"/>
      <c r="F15" s="867"/>
      <c r="G15" s="867"/>
      <c r="H15" s="867"/>
      <c r="I15" s="867"/>
    </row>
    <row r="16" spans="1:11" ht="7.5" customHeight="1">
      <c r="A16" s="37"/>
      <c r="B16" s="344"/>
      <c r="C16" s="345"/>
      <c r="D16" s="345"/>
      <c r="E16" s="345"/>
      <c r="F16" s="345"/>
      <c r="G16" s="345"/>
      <c r="H16" s="345"/>
      <c r="I16" s="345"/>
    </row>
    <row r="17" spans="1:11" ht="24.75" customHeight="1">
      <c r="A17" s="131"/>
      <c r="B17" s="868" t="s">
        <v>133</v>
      </c>
      <c r="C17" s="868"/>
    </row>
    <row r="18" spans="1:11" ht="24.75" customHeight="1">
      <c r="A18" s="37"/>
      <c r="B18" s="565" t="s">
        <v>26</v>
      </c>
      <c r="C18" s="867" t="str">
        <f>IF(入力シート!F78="","",入力シート!F78)</f>
        <v>(例)　▽▽株式会社</v>
      </c>
      <c r="D18" s="867"/>
      <c r="E18" s="867"/>
      <c r="F18" s="867"/>
      <c r="G18" s="867"/>
      <c r="H18" s="867"/>
      <c r="I18" s="867"/>
      <c r="K18" s="618"/>
    </row>
    <row r="19" spans="1:11" ht="24.75" customHeight="1">
      <c r="A19" s="37"/>
      <c r="B19" s="565" t="s">
        <v>28</v>
      </c>
      <c r="C19" s="867" t="str">
        <f>IF(入力シート!F79="","",入力シート!F79)</f>
        <v>(例)　登録済み（プルダウン選択する）</v>
      </c>
      <c r="D19" s="867"/>
      <c r="E19" s="867"/>
      <c r="F19" s="867"/>
      <c r="G19" s="867"/>
      <c r="H19" s="867"/>
      <c r="I19" s="867"/>
    </row>
    <row r="20" spans="1:11" ht="24.75" customHeight="1">
      <c r="A20" s="37"/>
      <c r="B20" s="565" t="s">
        <v>27</v>
      </c>
      <c r="C20" s="867" t="str">
        <f>IF(入力シート!F80="","",入力シート!F80)</f>
        <v>(例)　ZEHM00-00000-A</v>
      </c>
      <c r="D20" s="867"/>
      <c r="E20" s="867"/>
      <c r="F20" s="867"/>
      <c r="G20" s="867"/>
      <c r="H20" s="867"/>
      <c r="I20" s="867"/>
    </row>
    <row r="21" spans="1:11" ht="7.5" customHeight="1">
      <c r="A21" s="37"/>
      <c r="B21" s="344"/>
      <c r="C21" s="345"/>
      <c r="D21" s="345"/>
      <c r="E21" s="345"/>
      <c r="F21" s="345"/>
      <c r="G21" s="345"/>
      <c r="H21" s="345"/>
      <c r="I21" s="345"/>
    </row>
    <row r="22" spans="1:11" ht="24.75" customHeight="1">
      <c r="A22" s="37"/>
      <c r="B22" s="868" t="s">
        <v>134</v>
      </c>
      <c r="C22" s="868"/>
    </row>
    <row r="23" spans="1:11" ht="24.75" customHeight="1">
      <c r="A23" s="37"/>
      <c r="B23" s="565" t="s">
        <v>126</v>
      </c>
      <c r="C23" s="600" t="s">
        <v>347</v>
      </c>
      <c r="D23" s="335" t="str">
        <f>IF(入力シート!F83="","",入力シート!F83)</f>
        <v>(例)　●</v>
      </c>
    </row>
    <row r="24" spans="1:11" ht="24.75" customHeight="1">
      <c r="A24" s="37"/>
      <c r="B24" s="565" t="s">
        <v>135</v>
      </c>
      <c r="C24" s="867" t="str">
        <f>IF(入力シート!F84="","",入力シート!F84)</f>
        <v>(例)　○○〇部○○課</v>
      </c>
      <c r="D24" s="867"/>
      <c r="E24" s="867"/>
      <c r="F24" s="867"/>
      <c r="G24" s="867"/>
      <c r="H24" s="867"/>
      <c r="I24" s="867"/>
    </row>
    <row r="25" spans="1:11" ht="24.75" customHeight="1">
      <c r="A25" s="37"/>
      <c r="B25" s="565" t="s">
        <v>136</v>
      </c>
      <c r="C25" s="867" t="str">
        <f>IF(入力シート!F85="","",入力シート!F85)</f>
        <v>(例)　課長</v>
      </c>
      <c r="D25" s="867"/>
      <c r="E25" s="867"/>
      <c r="F25" s="867"/>
      <c r="G25" s="867"/>
      <c r="H25" s="867"/>
      <c r="I25" s="867"/>
    </row>
    <row r="26" spans="1:11" ht="24.75" customHeight="1">
      <c r="A26" s="37"/>
      <c r="B26" s="565" t="s">
        <v>127</v>
      </c>
      <c r="C26" s="867" t="str">
        <f>IF(入力シート!F86="","",入力シート!F86)</f>
        <v>(例)　まる　たろう</v>
      </c>
      <c r="D26" s="867"/>
      <c r="E26" s="867"/>
      <c r="F26" s="867"/>
      <c r="G26" s="867"/>
      <c r="H26" s="867"/>
      <c r="I26" s="867"/>
    </row>
    <row r="27" spans="1:11" ht="24.75" customHeight="1">
      <c r="A27" s="37"/>
      <c r="B27" s="565" t="s">
        <v>31</v>
      </c>
      <c r="C27" s="867" t="str">
        <f>IF(入力シート!F87="","",入力シート!F87)</f>
        <v>(例)　丸　太郎</v>
      </c>
      <c r="D27" s="867"/>
      <c r="E27" s="867"/>
      <c r="F27" s="867"/>
      <c r="G27" s="867"/>
      <c r="H27" s="867"/>
      <c r="I27" s="867"/>
    </row>
    <row r="28" spans="1:11" s="129" customFormat="1" ht="24.75" customHeight="1">
      <c r="B28" s="873" t="s">
        <v>132</v>
      </c>
      <c r="C28" s="874" t="str">
        <f>IF(入力シート!F88="","",入力シート!F88)</f>
        <v>(例)　104-0000</v>
      </c>
      <c r="D28" s="874"/>
      <c r="E28" s="874"/>
      <c r="F28" s="874"/>
      <c r="G28" s="874"/>
      <c r="H28" s="874"/>
      <c r="I28" s="874"/>
      <c r="K28" s="624"/>
    </row>
    <row r="29" spans="1:11" s="336" customFormat="1" ht="24.75" customHeight="1">
      <c r="B29" s="873"/>
      <c r="C29" s="867" t="str">
        <f>IF(入力シート!F89="","",入力シート!F89)</f>
        <v>(例)　東京都中央区○○町○○丁目○○番○○号</v>
      </c>
      <c r="D29" s="867"/>
      <c r="E29" s="867"/>
      <c r="F29" s="867"/>
      <c r="G29" s="867"/>
      <c r="H29" s="867"/>
      <c r="I29" s="867"/>
      <c r="K29" s="624"/>
    </row>
    <row r="30" spans="1:11" s="336" customFormat="1" ht="24.75" customHeight="1">
      <c r="B30" s="565" t="s">
        <v>18</v>
      </c>
      <c r="C30" s="867" t="str">
        <f>IF(入力シート!F90="","",入力シート!F90)</f>
        <v>(例)　03-0000-1111</v>
      </c>
      <c r="D30" s="867"/>
      <c r="E30" s="867"/>
      <c r="F30" s="867"/>
      <c r="G30" s="867"/>
      <c r="H30" s="867"/>
      <c r="I30" s="867"/>
      <c r="K30" s="624"/>
    </row>
    <row r="31" spans="1:11" s="336" customFormat="1" ht="24.75" customHeight="1">
      <c r="B31" s="565" t="s">
        <v>137</v>
      </c>
      <c r="C31" s="867" t="str">
        <f>IF(入力シート!F91="","",入力シート!F91)</f>
        <v>(例)　090-0000-1112</v>
      </c>
      <c r="D31" s="867"/>
      <c r="E31" s="867"/>
      <c r="F31" s="867"/>
      <c r="G31" s="867"/>
      <c r="H31" s="867"/>
      <c r="I31" s="867"/>
      <c r="K31" s="624"/>
    </row>
    <row r="32" spans="1:11" s="336" customFormat="1" ht="24.75" customHeight="1">
      <c r="B32" s="565" t="s">
        <v>940</v>
      </c>
      <c r="C32" s="867" t="str">
        <f>IF(入力シート!F92="","",入力シート!F92)</f>
        <v>(例)　t-maru@zehzeh.com</v>
      </c>
      <c r="D32" s="867"/>
      <c r="E32" s="867"/>
      <c r="F32" s="867"/>
      <c r="G32" s="867"/>
      <c r="H32" s="867"/>
      <c r="I32" s="867"/>
      <c r="K32" s="624"/>
    </row>
    <row r="33" spans="2:11" s="336" customFormat="1" ht="7.5" customHeight="1">
      <c r="B33" s="130"/>
      <c r="K33" s="624"/>
    </row>
    <row r="34" spans="2:11" s="336" customFormat="1" ht="24.75" customHeight="1">
      <c r="B34" s="868" t="s">
        <v>626</v>
      </c>
      <c r="C34" s="868"/>
      <c r="D34" s="36"/>
      <c r="E34" s="36"/>
      <c r="F34" s="36"/>
      <c r="G34" s="36"/>
      <c r="K34" s="624"/>
    </row>
    <row r="35" spans="2:11" s="336" customFormat="1" ht="24.75" customHeight="1">
      <c r="B35" s="565" t="s">
        <v>138</v>
      </c>
      <c r="C35" s="869" t="str">
        <f>IF(入力シート!F128="","",入力シート!F128)</f>
        <v>(例)　　　　　　　　   　　     2020 年  　1 月　1 日</v>
      </c>
      <c r="D35" s="870"/>
      <c r="E35" s="299" t="s">
        <v>139</v>
      </c>
      <c r="F35" s="871" t="str">
        <f>IF(入力シート!F129="","",入力シート!F129)</f>
        <v>(例)　　 　　　　　　　　　2020 年  　12 月　31 日</v>
      </c>
      <c r="G35" s="872"/>
      <c r="K35" s="624"/>
    </row>
    <row r="36" spans="2:11" s="336" customFormat="1" ht="24.75" customHeight="1">
      <c r="B36" s="565" t="s">
        <v>46</v>
      </c>
      <c r="C36" s="865" t="str">
        <f>IF(入力シート!F130="","",入力シート!F130)</f>
        <v>(例)　　　　　　  　　　　　　　　　10,000,000,000</v>
      </c>
      <c r="D36" s="865"/>
      <c r="E36" s="865"/>
      <c r="F36" s="866"/>
      <c r="G36" s="110"/>
      <c r="K36" s="624"/>
    </row>
    <row r="37" spans="2:11" s="336" customFormat="1" ht="24.75" customHeight="1">
      <c r="B37" s="565" t="s">
        <v>47</v>
      </c>
      <c r="C37" s="865" t="str">
        <f>IF(入力シート!F131="","",入力シート!F131)</f>
        <v>(例)　　　　　　  　　　　　　　　　10,000,000,001</v>
      </c>
      <c r="D37" s="865"/>
      <c r="E37" s="865"/>
      <c r="F37" s="866"/>
      <c r="G37" s="111"/>
      <c r="K37" s="624"/>
    </row>
    <row r="38" spans="2:11" s="336" customFormat="1" ht="24.75" customHeight="1">
      <c r="B38" s="565" t="s">
        <v>48</v>
      </c>
      <c r="C38" s="865" t="str">
        <f>IF(入力シート!F132="","",入力シート!F132)</f>
        <v>(例)　　　　　　  　　　　　　　　　10,000,000,002</v>
      </c>
      <c r="D38" s="865"/>
      <c r="E38" s="865"/>
      <c r="F38" s="866"/>
      <c r="G38" s="111"/>
      <c r="K38" s="624"/>
    </row>
    <row r="39" spans="2:11" s="336" customFormat="1" ht="24.75" customHeight="1">
      <c r="B39" s="565" t="s">
        <v>49</v>
      </c>
      <c r="C39" s="865" t="str">
        <f>IF(入力シート!F133="","",入力シート!F133)</f>
        <v>(例)　　　　　　  　　　　　　　　　10,000,000,003</v>
      </c>
      <c r="D39" s="865"/>
      <c r="E39" s="865"/>
      <c r="F39" s="866"/>
      <c r="G39" s="111"/>
      <c r="K39" s="624"/>
    </row>
    <row r="40" spans="2:11" s="336" customFormat="1" ht="24.75" customHeight="1">
      <c r="B40" s="565" t="s">
        <v>50</v>
      </c>
      <c r="C40" s="865" t="str">
        <f>IF(入力シート!F134="","",入力シート!F134)</f>
        <v>(例)　　　　　　  　　　　　　　　　10,000,000,004</v>
      </c>
      <c r="D40" s="865"/>
      <c r="E40" s="865"/>
      <c r="F40" s="866"/>
      <c r="G40" s="111"/>
      <c r="K40" s="624"/>
    </row>
    <row r="41" spans="2:11" s="336" customFormat="1" ht="24.75" customHeight="1">
      <c r="B41" s="565" t="s">
        <v>51</v>
      </c>
      <c r="C41" s="865" t="str">
        <f>IF(入力シート!F135="","",入力シート!F135)</f>
        <v>(例)　　　　　　  　　　　　　　　　10,000,000,005</v>
      </c>
      <c r="D41" s="865"/>
      <c r="E41" s="865"/>
      <c r="F41" s="866"/>
      <c r="G41" s="111"/>
      <c r="K41" s="624"/>
    </row>
    <row r="42" spans="2:11" s="336" customFormat="1" ht="7.5" customHeight="1">
      <c r="B42" s="130"/>
      <c r="K42" s="624"/>
    </row>
    <row r="43" spans="2:11" s="336" customFormat="1" ht="24.75" customHeight="1">
      <c r="B43" s="868" t="s">
        <v>140</v>
      </c>
      <c r="C43" s="868"/>
      <c r="D43" s="36"/>
      <c r="E43" s="36"/>
      <c r="F43" s="36"/>
      <c r="G43" s="36"/>
      <c r="H43" s="36"/>
      <c r="I43" s="36"/>
      <c r="K43" s="624"/>
    </row>
    <row r="44" spans="2:11" s="336" customFormat="1" ht="24.75" customHeight="1">
      <c r="B44" s="565" t="s">
        <v>141</v>
      </c>
      <c r="C44" s="876" t="str">
        <f>IF(入力シート!F165="","",入力シート!F165)</f>
        <v>(例)　有り</v>
      </c>
      <c r="D44" s="876"/>
      <c r="E44" s="876"/>
      <c r="F44" s="876"/>
      <c r="G44" s="876"/>
      <c r="H44" s="876"/>
      <c r="I44" s="876"/>
      <c r="K44" s="624"/>
    </row>
    <row r="45" spans="2:11" s="336" customFormat="1" ht="24.75" customHeight="1">
      <c r="B45" s="565" t="s">
        <v>142</v>
      </c>
      <c r="C45" s="876" t="str">
        <f>IF(入力シート!F166="","",入力シート!F166)</f>
        <v>(例)　〇▽□補助金</v>
      </c>
      <c r="D45" s="876"/>
      <c r="E45" s="876"/>
      <c r="F45" s="876"/>
      <c r="G45" s="876"/>
      <c r="H45" s="876"/>
      <c r="I45" s="876"/>
      <c r="K45" s="624"/>
    </row>
    <row r="46" spans="2:11" s="336" customFormat="1" ht="24.75" customHeight="1">
      <c r="B46" s="566" t="s">
        <v>142</v>
      </c>
      <c r="C46" s="876" t="str">
        <f>IF(入力シート!F167="","",入力シート!F167)</f>
        <v/>
      </c>
      <c r="D46" s="876"/>
      <c r="E46" s="876"/>
      <c r="F46" s="876"/>
      <c r="G46" s="876"/>
      <c r="H46" s="876"/>
      <c r="I46" s="876"/>
      <c r="K46" s="624"/>
    </row>
    <row r="47" spans="2:11" s="336" customFormat="1" ht="24.75" customHeight="1">
      <c r="B47" s="566" t="s">
        <v>142</v>
      </c>
      <c r="C47" s="876" t="str">
        <f>IF(入力シート!F168="","",入力シート!F168)</f>
        <v/>
      </c>
      <c r="D47" s="876"/>
      <c r="E47" s="876"/>
      <c r="F47" s="876"/>
      <c r="G47" s="876"/>
      <c r="H47" s="876"/>
      <c r="I47" s="876"/>
      <c r="K47" s="624"/>
    </row>
    <row r="48" spans="2:11" s="339" customFormat="1" ht="7.5" customHeight="1">
      <c r="B48" s="130"/>
      <c r="K48" s="624"/>
    </row>
    <row r="49" spans="2:11" s="339" customFormat="1" ht="24.75" customHeight="1">
      <c r="B49" s="868" t="s">
        <v>791</v>
      </c>
      <c r="C49" s="868"/>
      <c r="D49" s="36"/>
      <c r="E49" s="36"/>
      <c r="F49" s="36"/>
      <c r="G49" s="36"/>
      <c r="H49" s="36"/>
      <c r="I49" s="36"/>
      <c r="K49" s="624"/>
    </row>
    <row r="50" spans="2:11" s="339" customFormat="1" ht="24.75" customHeight="1">
      <c r="B50" s="879" t="s">
        <v>792</v>
      </c>
      <c r="C50" s="879"/>
      <c r="D50" s="879"/>
      <c r="E50" s="879"/>
      <c r="F50" s="879"/>
      <c r="G50" s="879"/>
      <c r="H50" s="879"/>
      <c r="I50" s="456"/>
      <c r="K50" s="625" t="s">
        <v>909</v>
      </c>
    </row>
    <row r="51" spans="2:11" s="336" customFormat="1" ht="7.5" customHeight="1">
      <c r="B51" s="346"/>
      <c r="C51" s="345"/>
      <c r="D51" s="345"/>
      <c r="E51" s="345"/>
      <c r="F51" s="345"/>
      <c r="G51" s="345"/>
      <c r="H51" s="345"/>
      <c r="I51" s="345"/>
      <c r="K51" s="624"/>
    </row>
    <row r="52" spans="2:11" s="336" customFormat="1" ht="7.5" customHeight="1">
      <c r="B52" s="130"/>
      <c r="K52" s="624"/>
    </row>
    <row r="53" spans="2:11" s="336" customFormat="1" ht="24.75" customHeight="1">
      <c r="B53" s="40" t="s">
        <v>765</v>
      </c>
      <c r="K53" s="625" t="s">
        <v>586</v>
      </c>
    </row>
    <row r="54" spans="2:11" s="336" customFormat="1" ht="24.75" customHeight="1">
      <c r="B54" s="36" t="s">
        <v>125</v>
      </c>
      <c r="C54" s="36"/>
      <c r="D54" s="36"/>
      <c r="E54" s="36"/>
      <c r="F54" s="36"/>
      <c r="G54" s="36"/>
      <c r="H54" s="36"/>
      <c r="I54" s="36"/>
      <c r="K54" s="625"/>
    </row>
    <row r="55" spans="2:11" s="336" customFormat="1" ht="24.75" customHeight="1">
      <c r="B55" s="565" t="s">
        <v>127</v>
      </c>
      <c r="C55" s="875" t="str">
        <f>IF(入力シート!F41="","",入力シート!F41)</f>
        <v/>
      </c>
      <c r="D55" s="875"/>
      <c r="E55" s="875"/>
      <c r="F55" s="875"/>
      <c r="G55" s="875"/>
      <c r="H55" s="875"/>
      <c r="I55" s="875"/>
      <c r="K55" s="624"/>
    </row>
    <row r="56" spans="2:11" s="336" customFormat="1" ht="24.75" customHeight="1">
      <c r="B56" s="565" t="s">
        <v>128</v>
      </c>
      <c r="C56" s="875" t="str">
        <f>IF(入力シート!F42="","",入力シート!F42)</f>
        <v/>
      </c>
      <c r="D56" s="875"/>
      <c r="E56" s="875"/>
      <c r="F56" s="875"/>
      <c r="G56" s="875"/>
      <c r="H56" s="875"/>
      <c r="I56" s="875"/>
      <c r="K56" s="624"/>
    </row>
    <row r="57" spans="2:11" s="336" customFormat="1" ht="24.75" customHeight="1">
      <c r="B57" s="565" t="s">
        <v>129</v>
      </c>
      <c r="C57" s="875" t="str">
        <f>IF(入力シート!F51="","",入力シート!F51)</f>
        <v/>
      </c>
      <c r="D57" s="875"/>
      <c r="E57" s="875"/>
      <c r="F57" s="875"/>
      <c r="G57" s="875"/>
      <c r="H57" s="875"/>
      <c r="I57" s="875"/>
      <c r="K57" s="624"/>
    </row>
    <row r="58" spans="2:11" s="336" customFormat="1" ht="24.75" customHeight="1">
      <c r="B58" s="565" t="s">
        <v>130</v>
      </c>
      <c r="C58" s="875" t="str">
        <f>IF(入力シート!F43="","",入力シート!F43)</f>
        <v/>
      </c>
      <c r="D58" s="875"/>
      <c r="E58" s="875"/>
      <c r="F58" s="875"/>
      <c r="G58" s="875"/>
      <c r="H58" s="875"/>
      <c r="I58" s="875"/>
      <c r="K58" s="624"/>
    </row>
    <row r="59" spans="2:11" s="336" customFormat="1" ht="24.75" customHeight="1">
      <c r="B59" s="565" t="s">
        <v>127</v>
      </c>
      <c r="C59" s="875" t="str">
        <f>IF(入力シート!F44="","",入力シート!F44)</f>
        <v/>
      </c>
      <c r="D59" s="875"/>
      <c r="E59" s="875"/>
      <c r="F59" s="875"/>
      <c r="G59" s="875"/>
      <c r="H59" s="875"/>
      <c r="I59" s="875"/>
      <c r="K59" s="624"/>
    </row>
    <row r="60" spans="2:11" s="336" customFormat="1" ht="24.75" customHeight="1">
      <c r="B60" s="565" t="s">
        <v>131</v>
      </c>
      <c r="C60" s="875" t="str">
        <f>IF(入力シート!F45="","",入力シート!F45)</f>
        <v/>
      </c>
      <c r="D60" s="875"/>
      <c r="E60" s="875"/>
      <c r="F60" s="875"/>
      <c r="G60" s="875"/>
      <c r="H60" s="875"/>
      <c r="I60" s="875"/>
      <c r="K60" s="624"/>
    </row>
    <row r="61" spans="2:11" s="336" customFormat="1" ht="24.75" customHeight="1">
      <c r="B61" s="873" t="s">
        <v>132</v>
      </c>
      <c r="C61" s="874" t="str">
        <f>IF(入力シート!F47="","",入力シート!F47)</f>
        <v/>
      </c>
      <c r="D61" s="874"/>
      <c r="E61" s="874"/>
      <c r="F61" s="874"/>
      <c r="G61" s="874"/>
      <c r="H61" s="874"/>
      <c r="I61" s="874"/>
      <c r="K61" s="624"/>
    </row>
    <row r="62" spans="2:11" s="336" customFormat="1" ht="24.75" customHeight="1">
      <c r="B62" s="873"/>
      <c r="C62" s="875" t="str">
        <f>IF(入力シート!F48="","",入力シート!F48)</f>
        <v/>
      </c>
      <c r="D62" s="875"/>
      <c r="E62" s="875"/>
      <c r="F62" s="875"/>
      <c r="G62" s="875"/>
      <c r="H62" s="875"/>
      <c r="I62" s="875"/>
      <c r="K62" s="624"/>
    </row>
    <row r="63" spans="2:11" s="336" customFormat="1" ht="24.75" customHeight="1">
      <c r="B63" s="565" t="s">
        <v>18</v>
      </c>
      <c r="C63" s="875" t="str">
        <f>IF(入力シート!F49="","",入力シート!F49)</f>
        <v/>
      </c>
      <c r="D63" s="875"/>
      <c r="E63" s="875"/>
      <c r="F63" s="875"/>
      <c r="G63" s="875"/>
      <c r="H63" s="875"/>
      <c r="I63" s="875"/>
      <c r="K63" s="624"/>
    </row>
    <row r="64" spans="2:11" s="336" customFormat="1" ht="24.75" customHeight="1">
      <c r="B64" s="565" t="s">
        <v>346</v>
      </c>
      <c r="C64" s="875" t="str">
        <f>IF(入力シート!F50="","",入力シート!F50)</f>
        <v/>
      </c>
      <c r="D64" s="875"/>
      <c r="E64" s="875"/>
      <c r="F64" s="875"/>
      <c r="G64" s="875"/>
      <c r="H64" s="875"/>
      <c r="I64" s="875"/>
      <c r="K64" s="624"/>
    </row>
    <row r="65" spans="2:11" s="129" customFormat="1" ht="7.5" customHeight="1">
      <c r="K65" s="624"/>
    </row>
    <row r="66" spans="2:11" s="39" customFormat="1" ht="24.75" customHeight="1">
      <c r="B66" s="868" t="s">
        <v>763</v>
      </c>
      <c r="C66" s="868"/>
      <c r="D66" s="36"/>
      <c r="E66" s="36"/>
      <c r="F66" s="36"/>
      <c r="G66" s="36"/>
      <c r="H66" s="36"/>
      <c r="I66" s="36"/>
      <c r="K66" s="624"/>
    </row>
    <row r="67" spans="2:11" ht="24.75" customHeight="1">
      <c r="B67" s="565" t="s">
        <v>818</v>
      </c>
      <c r="C67" s="565" t="s">
        <v>347</v>
      </c>
      <c r="D67" s="335" t="str">
        <f>IF(入力シート!F94="","",入力シート!F94)</f>
        <v/>
      </c>
    </row>
    <row r="68" spans="2:11" ht="24.75" customHeight="1">
      <c r="B68" s="565" t="s">
        <v>135</v>
      </c>
      <c r="C68" s="867" t="str">
        <f>IF(入力シート!F95="","",入力シート!F95)</f>
        <v/>
      </c>
      <c r="D68" s="867"/>
      <c r="E68" s="867"/>
      <c r="F68" s="867"/>
      <c r="G68" s="867"/>
      <c r="H68" s="867"/>
      <c r="I68" s="867"/>
    </row>
    <row r="69" spans="2:11" ht="24.75" customHeight="1">
      <c r="B69" s="565" t="s">
        <v>136</v>
      </c>
      <c r="C69" s="867" t="str">
        <f>IF(入力シート!F96="","",入力シート!F96)</f>
        <v/>
      </c>
      <c r="D69" s="867"/>
      <c r="E69" s="867"/>
      <c r="F69" s="867"/>
      <c r="G69" s="867"/>
      <c r="H69" s="867"/>
      <c r="I69" s="867"/>
    </row>
    <row r="70" spans="2:11" ht="24.75" customHeight="1">
      <c r="B70" s="565" t="s">
        <v>127</v>
      </c>
      <c r="C70" s="867" t="str">
        <f>IF(入力シート!F97="","",入力シート!F97)</f>
        <v/>
      </c>
      <c r="D70" s="867"/>
      <c r="E70" s="867"/>
      <c r="F70" s="867"/>
      <c r="G70" s="867"/>
      <c r="H70" s="867"/>
      <c r="I70" s="867"/>
    </row>
    <row r="71" spans="2:11" ht="24.75" customHeight="1">
      <c r="B71" s="565" t="s">
        <v>31</v>
      </c>
      <c r="C71" s="867" t="str">
        <f>IF(入力シート!F98="","",入力シート!F98)</f>
        <v/>
      </c>
      <c r="D71" s="867"/>
      <c r="E71" s="867"/>
      <c r="F71" s="867"/>
      <c r="G71" s="867"/>
      <c r="H71" s="867"/>
      <c r="I71" s="867"/>
    </row>
    <row r="72" spans="2:11" ht="24.75" customHeight="1">
      <c r="B72" s="873" t="s">
        <v>132</v>
      </c>
      <c r="C72" s="874" t="str">
        <f>IF(入力シート!F99="","",入力シート!F99)</f>
        <v/>
      </c>
      <c r="D72" s="874"/>
      <c r="E72" s="874"/>
      <c r="F72" s="874"/>
      <c r="G72" s="874"/>
      <c r="H72" s="874"/>
      <c r="I72" s="874"/>
    </row>
    <row r="73" spans="2:11" ht="24.75" customHeight="1">
      <c r="B73" s="873"/>
      <c r="C73" s="867" t="str">
        <f>IF(入力シート!F100="","",入力シート!F100)</f>
        <v/>
      </c>
      <c r="D73" s="867"/>
      <c r="E73" s="867"/>
      <c r="F73" s="867"/>
      <c r="G73" s="867"/>
      <c r="H73" s="867"/>
      <c r="I73" s="867"/>
    </row>
    <row r="74" spans="2:11" ht="24.75" customHeight="1">
      <c r="B74" s="565" t="s">
        <v>18</v>
      </c>
      <c r="C74" s="867" t="str">
        <f>IF(入力シート!F101="","",入力シート!F101)</f>
        <v/>
      </c>
      <c r="D74" s="867"/>
      <c r="E74" s="867"/>
      <c r="F74" s="867"/>
      <c r="G74" s="867"/>
      <c r="H74" s="867"/>
      <c r="I74" s="867"/>
    </row>
    <row r="75" spans="2:11" ht="24.75" customHeight="1">
      <c r="B75" s="565" t="s">
        <v>137</v>
      </c>
      <c r="C75" s="867" t="str">
        <f>IF(入力シート!F102="","",入力シート!F102)</f>
        <v/>
      </c>
      <c r="D75" s="867"/>
      <c r="E75" s="867"/>
      <c r="F75" s="867"/>
      <c r="G75" s="867"/>
      <c r="H75" s="867"/>
      <c r="I75" s="867"/>
    </row>
    <row r="76" spans="2:11" ht="24.75" customHeight="1">
      <c r="B76" s="565" t="s">
        <v>940</v>
      </c>
      <c r="C76" s="867" t="str">
        <f>IF(入力シート!F103="","",入力シート!F103)</f>
        <v/>
      </c>
      <c r="D76" s="867"/>
      <c r="E76" s="867"/>
      <c r="F76" s="867"/>
      <c r="G76" s="867"/>
      <c r="H76" s="867"/>
      <c r="I76" s="867"/>
    </row>
    <row r="77" spans="2:11" ht="9" customHeight="1"/>
    <row r="78" spans="2:11" ht="24.75" customHeight="1">
      <c r="B78" s="868" t="s">
        <v>764</v>
      </c>
      <c r="C78" s="868"/>
    </row>
    <row r="79" spans="2:11" ht="24.75" customHeight="1">
      <c r="B79" s="565" t="s">
        <v>138</v>
      </c>
      <c r="C79" s="869" t="str">
        <f>IF(入力シート!F137="","",入力シート!F137)</f>
        <v/>
      </c>
      <c r="D79" s="870"/>
      <c r="E79" s="299" t="s">
        <v>139</v>
      </c>
      <c r="F79" s="871" t="str">
        <f>IF(入力シート!F138="","",入力シート!F138)</f>
        <v/>
      </c>
      <c r="G79" s="872"/>
    </row>
    <row r="80" spans="2:11" ht="24.75" customHeight="1">
      <c r="B80" s="565" t="s">
        <v>46</v>
      </c>
      <c r="C80" s="865" t="str">
        <f>IF(入力シート!F139="","",入力シート!F139)</f>
        <v/>
      </c>
      <c r="D80" s="865"/>
      <c r="E80" s="865"/>
      <c r="F80" s="866"/>
      <c r="G80" s="110"/>
    </row>
    <row r="81" spans="2:11" ht="24.75" customHeight="1">
      <c r="B81" s="565" t="s">
        <v>47</v>
      </c>
      <c r="C81" s="865" t="str">
        <f>IF(入力シート!F140="","",入力シート!F140)</f>
        <v/>
      </c>
      <c r="D81" s="865"/>
      <c r="E81" s="865"/>
      <c r="F81" s="866"/>
      <c r="G81" s="111"/>
    </row>
    <row r="82" spans="2:11" ht="24.75" customHeight="1">
      <c r="B82" s="565" t="s">
        <v>48</v>
      </c>
      <c r="C82" s="865" t="str">
        <f>IF(入力シート!F141="","",入力シート!F141)</f>
        <v/>
      </c>
      <c r="D82" s="865"/>
      <c r="E82" s="865"/>
      <c r="F82" s="866"/>
      <c r="G82" s="111"/>
    </row>
    <row r="83" spans="2:11" ht="24.75" customHeight="1">
      <c r="B83" s="565" t="s">
        <v>49</v>
      </c>
      <c r="C83" s="865" t="str">
        <f>IF(入力シート!F142="","",入力シート!F142)</f>
        <v/>
      </c>
      <c r="D83" s="865"/>
      <c r="E83" s="865"/>
      <c r="F83" s="866"/>
      <c r="G83" s="111"/>
    </row>
    <row r="84" spans="2:11" ht="24.75" customHeight="1">
      <c r="B84" s="565" t="s">
        <v>50</v>
      </c>
      <c r="C84" s="865" t="str">
        <f>IF(入力シート!F143="","",入力シート!F143)</f>
        <v/>
      </c>
      <c r="D84" s="865"/>
      <c r="E84" s="865"/>
      <c r="F84" s="866"/>
      <c r="G84" s="111"/>
    </row>
    <row r="85" spans="2:11" ht="24.75" customHeight="1">
      <c r="B85" s="565" t="s">
        <v>51</v>
      </c>
      <c r="C85" s="865" t="str">
        <f>IF(入力シート!F144="","",入力シート!F144)</f>
        <v/>
      </c>
      <c r="D85" s="865"/>
      <c r="E85" s="865"/>
      <c r="F85" s="866"/>
      <c r="G85" s="111"/>
    </row>
    <row r="86" spans="2:11" s="339" customFormat="1" ht="7.5" customHeight="1">
      <c r="B86" s="130"/>
      <c r="K86" s="624"/>
    </row>
    <row r="87" spans="2:11" s="339" customFormat="1" ht="24.75" customHeight="1">
      <c r="B87" s="868" t="s">
        <v>825</v>
      </c>
      <c r="C87" s="868"/>
      <c r="D87" s="36"/>
      <c r="E87" s="36"/>
      <c r="F87" s="36"/>
      <c r="G87" s="36"/>
      <c r="H87" s="36"/>
      <c r="I87" s="36"/>
      <c r="K87" s="624"/>
    </row>
    <row r="88" spans="2:11" s="339" customFormat="1" ht="24.75" customHeight="1">
      <c r="B88" s="878" t="s">
        <v>792</v>
      </c>
      <c r="C88" s="878"/>
      <c r="D88" s="878"/>
      <c r="E88" s="878"/>
      <c r="F88" s="878"/>
      <c r="G88" s="878"/>
      <c r="H88" s="878"/>
      <c r="I88" s="456"/>
      <c r="K88" s="625" t="s">
        <v>909</v>
      </c>
    </row>
    <row r="89" spans="2:11" s="339" customFormat="1" ht="8.25" customHeight="1">
      <c r="B89" s="399"/>
      <c r="C89" s="399"/>
      <c r="D89" s="399"/>
      <c r="E89" s="399"/>
      <c r="F89" s="399"/>
      <c r="G89" s="399"/>
      <c r="H89" s="399"/>
      <c r="I89" s="399"/>
      <c r="K89" s="624"/>
    </row>
    <row r="90" spans="2:11" s="336" customFormat="1" ht="24.75" customHeight="1">
      <c r="B90" s="40" t="s">
        <v>767</v>
      </c>
      <c r="K90" s="625" t="s">
        <v>586</v>
      </c>
    </row>
    <row r="91" spans="2:11" s="336" customFormat="1" ht="24.75" customHeight="1">
      <c r="B91" s="36" t="s">
        <v>125</v>
      </c>
      <c r="C91" s="36"/>
      <c r="D91" s="36"/>
      <c r="E91" s="36"/>
      <c r="F91" s="36"/>
      <c r="G91" s="36"/>
      <c r="H91" s="36"/>
      <c r="I91" s="36"/>
      <c r="K91" s="625"/>
    </row>
    <row r="92" spans="2:11" s="336" customFormat="1" ht="24.75" customHeight="1">
      <c r="B92" s="565" t="s">
        <v>127</v>
      </c>
      <c r="C92" s="875" t="str">
        <f>IF(入力シート!F53="","",入力シート!F53)</f>
        <v/>
      </c>
      <c r="D92" s="875"/>
      <c r="E92" s="875"/>
      <c r="F92" s="875"/>
      <c r="G92" s="875"/>
      <c r="H92" s="875"/>
      <c r="I92" s="875"/>
      <c r="K92" s="624"/>
    </row>
    <row r="93" spans="2:11" s="336" customFormat="1" ht="24.75" customHeight="1">
      <c r="B93" s="565" t="s">
        <v>128</v>
      </c>
      <c r="C93" s="875" t="str">
        <f>IF(入力シート!F54="","",入力シート!F54)</f>
        <v/>
      </c>
      <c r="D93" s="875"/>
      <c r="E93" s="875"/>
      <c r="F93" s="875"/>
      <c r="G93" s="875"/>
      <c r="H93" s="875"/>
      <c r="I93" s="875"/>
      <c r="K93" s="624"/>
    </row>
    <row r="94" spans="2:11" s="336" customFormat="1" ht="24.75" customHeight="1">
      <c r="B94" s="565" t="s">
        <v>129</v>
      </c>
      <c r="C94" s="867" t="str">
        <f>IF(入力シート!F63="","",入力シート!F63)</f>
        <v/>
      </c>
      <c r="D94" s="867"/>
      <c r="E94" s="867"/>
      <c r="F94" s="867"/>
      <c r="G94" s="867"/>
      <c r="H94" s="867"/>
      <c r="I94" s="867"/>
      <c r="K94" s="624"/>
    </row>
    <row r="95" spans="2:11" s="336" customFormat="1" ht="24.75" customHeight="1">
      <c r="B95" s="565" t="s">
        <v>130</v>
      </c>
      <c r="C95" s="875" t="str">
        <f>IF(入力シート!F55="","",入力シート!F55)</f>
        <v/>
      </c>
      <c r="D95" s="875"/>
      <c r="E95" s="875"/>
      <c r="F95" s="875"/>
      <c r="G95" s="875"/>
      <c r="H95" s="875"/>
      <c r="I95" s="875"/>
      <c r="K95" s="624"/>
    </row>
    <row r="96" spans="2:11" s="336" customFormat="1" ht="24.75" customHeight="1">
      <c r="B96" s="565" t="s">
        <v>127</v>
      </c>
      <c r="C96" s="875" t="str">
        <f>IF(入力シート!F56="","",入力シート!F56)</f>
        <v/>
      </c>
      <c r="D96" s="875"/>
      <c r="E96" s="875"/>
      <c r="F96" s="875"/>
      <c r="G96" s="875"/>
      <c r="H96" s="875"/>
      <c r="I96" s="875"/>
      <c r="K96" s="624"/>
    </row>
    <row r="97" spans="2:11" s="336" customFormat="1" ht="24.75" customHeight="1">
      <c r="B97" s="565" t="s">
        <v>131</v>
      </c>
      <c r="C97" s="875" t="str">
        <f>IF(入力シート!F57="","",入力シート!F57)</f>
        <v/>
      </c>
      <c r="D97" s="875"/>
      <c r="E97" s="875"/>
      <c r="F97" s="875"/>
      <c r="G97" s="875"/>
      <c r="H97" s="875"/>
      <c r="I97" s="875"/>
      <c r="K97" s="624"/>
    </row>
    <row r="98" spans="2:11" s="336" customFormat="1" ht="24.75" customHeight="1">
      <c r="B98" s="873" t="s">
        <v>132</v>
      </c>
      <c r="C98" s="874" t="str">
        <f>IF(入力シート!F59="","",入力シート!F59)</f>
        <v/>
      </c>
      <c r="D98" s="874"/>
      <c r="E98" s="874"/>
      <c r="F98" s="874"/>
      <c r="G98" s="874"/>
      <c r="H98" s="874"/>
      <c r="I98" s="874"/>
      <c r="K98" s="624"/>
    </row>
    <row r="99" spans="2:11" s="336" customFormat="1" ht="24.75" customHeight="1">
      <c r="B99" s="873"/>
      <c r="C99" s="875" t="str">
        <f>IF(入力シート!F60="","",入力シート!F60)</f>
        <v/>
      </c>
      <c r="D99" s="875"/>
      <c r="E99" s="875"/>
      <c r="F99" s="875"/>
      <c r="G99" s="875"/>
      <c r="H99" s="875"/>
      <c r="I99" s="875"/>
      <c r="K99" s="624"/>
    </row>
    <row r="100" spans="2:11" s="336" customFormat="1" ht="24.75" customHeight="1">
      <c r="B100" s="565" t="s">
        <v>18</v>
      </c>
      <c r="C100" s="875" t="str">
        <f>IF(入力シート!F61="","",入力シート!F61)</f>
        <v/>
      </c>
      <c r="D100" s="875"/>
      <c r="E100" s="875"/>
      <c r="F100" s="875"/>
      <c r="G100" s="875"/>
      <c r="H100" s="875"/>
      <c r="I100" s="875"/>
      <c r="K100" s="624"/>
    </row>
    <row r="101" spans="2:11" s="336" customFormat="1" ht="24.75" customHeight="1">
      <c r="B101" s="565" t="s">
        <v>346</v>
      </c>
      <c r="C101" s="875" t="str">
        <f>IF(入力シート!F62="","",入力シート!F62)</f>
        <v/>
      </c>
      <c r="D101" s="875"/>
      <c r="E101" s="875"/>
      <c r="F101" s="875"/>
      <c r="G101" s="875"/>
      <c r="H101" s="875"/>
      <c r="I101" s="875"/>
      <c r="K101" s="624"/>
    </row>
    <row r="102" spans="2:11" s="336" customFormat="1" ht="7.5" customHeight="1">
      <c r="K102" s="624"/>
    </row>
    <row r="103" spans="2:11" s="39" customFormat="1" ht="24.75" customHeight="1">
      <c r="B103" s="868" t="s">
        <v>763</v>
      </c>
      <c r="C103" s="868"/>
      <c r="D103" s="36"/>
      <c r="E103" s="36"/>
      <c r="F103" s="36"/>
      <c r="G103" s="36"/>
      <c r="H103" s="36"/>
      <c r="I103" s="36"/>
      <c r="K103" s="624"/>
    </row>
    <row r="104" spans="2:11" ht="24.75" customHeight="1">
      <c r="B104" s="565" t="s">
        <v>819</v>
      </c>
      <c r="C104" s="565" t="s">
        <v>347</v>
      </c>
      <c r="D104" s="335" t="str">
        <f>IF(入力シート!F105="","",入力シート!F105)</f>
        <v/>
      </c>
    </row>
    <row r="105" spans="2:11" ht="24.75" customHeight="1">
      <c r="B105" s="565" t="s">
        <v>135</v>
      </c>
      <c r="C105" s="867" t="str">
        <f>IF(入力シート!F106="","",入力シート!F106)</f>
        <v/>
      </c>
      <c r="D105" s="867"/>
      <c r="E105" s="867"/>
      <c r="F105" s="867"/>
      <c r="G105" s="867"/>
      <c r="H105" s="867"/>
      <c r="I105" s="867"/>
    </row>
    <row r="106" spans="2:11" ht="24.75" customHeight="1">
      <c r="B106" s="565" t="s">
        <v>136</v>
      </c>
      <c r="C106" s="867" t="str">
        <f>IF(入力シート!F107="","",入力シート!F107)</f>
        <v/>
      </c>
      <c r="D106" s="867"/>
      <c r="E106" s="867"/>
      <c r="F106" s="867"/>
      <c r="G106" s="867"/>
      <c r="H106" s="867"/>
      <c r="I106" s="867"/>
    </row>
    <row r="107" spans="2:11" ht="24.75" customHeight="1">
      <c r="B107" s="565" t="s">
        <v>127</v>
      </c>
      <c r="C107" s="867" t="str">
        <f>IF(入力シート!F108="","",入力シート!F108)</f>
        <v/>
      </c>
      <c r="D107" s="867"/>
      <c r="E107" s="867"/>
      <c r="F107" s="867"/>
      <c r="G107" s="867"/>
      <c r="H107" s="867"/>
      <c r="I107" s="867"/>
    </row>
    <row r="108" spans="2:11" ht="24.75" customHeight="1">
      <c r="B108" s="565" t="s">
        <v>31</v>
      </c>
      <c r="C108" s="867" t="str">
        <f>IF(入力シート!F109="","",入力シート!F109)</f>
        <v/>
      </c>
      <c r="D108" s="867"/>
      <c r="E108" s="867"/>
      <c r="F108" s="867"/>
      <c r="G108" s="867"/>
      <c r="H108" s="867"/>
      <c r="I108" s="867"/>
    </row>
    <row r="109" spans="2:11" ht="24.75" customHeight="1">
      <c r="B109" s="873" t="s">
        <v>132</v>
      </c>
      <c r="C109" s="874" t="str">
        <f>IF(入力シート!F110="","",入力シート!F110)</f>
        <v/>
      </c>
      <c r="D109" s="874"/>
      <c r="E109" s="874"/>
      <c r="F109" s="874"/>
      <c r="G109" s="874"/>
      <c r="H109" s="874"/>
      <c r="I109" s="874"/>
    </row>
    <row r="110" spans="2:11" ht="24.75" customHeight="1">
      <c r="B110" s="873"/>
      <c r="C110" s="867" t="str">
        <f>IF(入力シート!F111="","",入力シート!F111)</f>
        <v/>
      </c>
      <c r="D110" s="867"/>
      <c r="E110" s="867"/>
      <c r="F110" s="867"/>
      <c r="G110" s="867"/>
      <c r="H110" s="867"/>
      <c r="I110" s="867"/>
    </row>
    <row r="111" spans="2:11" ht="24.75" customHeight="1">
      <c r="B111" s="565" t="s">
        <v>18</v>
      </c>
      <c r="C111" s="867" t="str">
        <f>IF(入力シート!F112="","",入力シート!F112)</f>
        <v/>
      </c>
      <c r="D111" s="867"/>
      <c r="E111" s="867"/>
      <c r="F111" s="867"/>
      <c r="G111" s="867"/>
      <c r="H111" s="867"/>
      <c r="I111" s="867"/>
    </row>
    <row r="112" spans="2:11" ht="24.75" customHeight="1">
      <c r="B112" s="565" t="s">
        <v>137</v>
      </c>
      <c r="C112" s="867" t="str">
        <f>IF(入力シート!F113="","",入力シート!F113)</f>
        <v/>
      </c>
      <c r="D112" s="867"/>
      <c r="E112" s="867"/>
      <c r="F112" s="867"/>
      <c r="G112" s="867"/>
      <c r="H112" s="867"/>
      <c r="I112" s="867"/>
    </row>
    <row r="113" spans="2:11" ht="24.75" customHeight="1">
      <c r="B113" s="565" t="s">
        <v>940</v>
      </c>
      <c r="C113" s="867" t="str">
        <f>IF(入力シート!F114="","",入力シート!F114)</f>
        <v/>
      </c>
      <c r="D113" s="867"/>
      <c r="E113" s="867"/>
      <c r="F113" s="867"/>
      <c r="G113" s="867"/>
      <c r="H113" s="867"/>
      <c r="I113" s="867"/>
    </row>
    <row r="114" spans="2:11" ht="9" customHeight="1"/>
    <row r="115" spans="2:11" ht="24.75" customHeight="1">
      <c r="B115" s="868" t="s">
        <v>764</v>
      </c>
      <c r="C115" s="868"/>
    </row>
    <row r="116" spans="2:11" ht="24.75" customHeight="1">
      <c r="B116" s="565" t="s">
        <v>138</v>
      </c>
      <c r="C116" s="869" t="str">
        <f>IF(入力シート!F146="","",入力シート!F146)</f>
        <v/>
      </c>
      <c r="D116" s="870"/>
      <c r="E116" s="299" t="s">
        <v>139</v>
      </c>
      <c r="F116" s="871" t="str">
        <f>IF(入力シート!F147="","",入力シート!F147)</f>
        <v/>
      </c>
      <c r="G116" s="872"/>
    </row>
    <row r="117" spans="2:11" ht="24.75" customHeight="1">
      <c r="B117" s="565" t="s">
        <v>46</v>
      </c>
      <c r="C117" s="865" t="str">
        <f>IF(入力シート!F148="","",入力シート!F148)</f>
        <v/>
      </c>
      <c r="D117" s="865"/>
      <c r="E117" s="865"/>
      <c r="F117" s="866"/>
      <c r="G117" s="110"/>
    </row>
    <row r="118" spans="2:11" ht="24.75" customHeight="1">
      <c r="B118" s="565" t="s">
        <v>47</v>
      </c>
      <c r="C118" s="865" t="str">
        <f>IF(入力シート!F149="","",入力シート!F149)</f>
        <v/>
      </c>
      <c r="D118" s="865"/>
      <c r="E118" s="865"/>
      <c r="F118" s="866"/>
      <c r="G118" s="111"/>
    </row>
    <row r="119" spans="2:11" ht="24.75" customHeight="1">
      <c r="B119" s="565" t="s">
        <v>48</v>
      </c>
      <c r="C119" s="865" t="str">
        <f>IF(入力シート!F150="","",入力シート!F150)</f>
        <v/>
      </c>
      <c r="D119" s="865"/>
      <c r="E119" s="865"/>
      <c r="F119" s="866"/>
      <c r="G119" s="111"/>
    </row>
    <row r="120" spans="2:11" ht="24.75" customHeight="1">
      <c r="B120" s="565" t="s">
        <v>49</v>
      </c>
      <c r="C120" s="865" t="str">
        <f>IF(入力シート!F151="","",入力シート!F151)</f>
        <v/>
      </c>
      <c r="D120" s="865"/>
      <c r="E120" s="865"/>
      <c r="F120" s="866"/>
      <c r="G120" s="111"/>
    </row>
    <row r="121" spans="2:11" ht="24.75" customHeight="1">
      <c r="B121" s="565" t="s">
        <v>50</v>
      </c>
      <c r="C121" s="865" t="str">
        <f>IF(入力シート!F152="","",入力シート!F152)</f>
        <v/>
      </c>
      <c r="D121" s="865"/>
      <c r="E121" s="865"/>
      <c r="F121" s="866"/>
      <c r="G121" s="111"/>
    </row>
    <row r="122" spans="2:11" ht="24.75" customHeight="1">
      <c r="B122" s="565" t="s">
        <v>51</v>
      </c>
      <c r="C122" s="865" t="str">
        <f>IF(入力シート!F153="","",入力シート!F153)</f>
        <v/>
      </c>
      <c r="D122" s="865"/>
      <c r="E122" s="865"/>
      <c r="F122" s="866"/>
      <c r="G122" s="111"/>
    </row>
    <row r="123" spans="2:11" s="336" customFormat="1" ht="7.5" customHeight="1">
      <c r="B123" s="130"/>
      <c r="K123" s="624"/>
    </row>
    <row r="124" spans="2:11" s="339" customFormat="1" ht="24.75" customHeight="1">
      <c r="B124" s="868" t="s">
        <v>825</v>
      </c>
      <c r="C124" s="868"/>
      <c r="D124" s="36"/>
      <c r="E124" s="36"/>
      <c r="F124" s="36"/>
      <c r="G124" s="36"/>
      <c r="H124" s="36"/>
      <c r="I124" s="36"/>
      <c r="K124" s="624"/>
    </row>
    <row r="125" spans="2:11" s="339" customFormat="1" ht="24.75" customHeight="1">
      <c r="B125" s="878" t="s">
        <v>792</v>
      </c>
      <c r="C125" s="878"/>
      <c r="D125" s="878"/>
      <c r="E125" s="878"/>
      <c r="F125" s="878"/>
      <c r="G125" s="878"/>
      <c r="H125" s="878"/>
      <c r="I125" s="456"/>
      <c r="K125" s="625" t="s">
        <v>909</v>
      </c>
    </row>
    <row r="126" spans="2:11" s="336" customFormat="1" ht="7.5" customHeight="1">
      <c r="B126" s="130"/>
      <c r="K126" s="624"/>
    </row>
    <row r="127" spans="2:11" s="339" customFormat="1" ht="7.5" customHeight="1">
      <c r="B127" s="130"/>
      <c r="K127" s="624"/>
    </row>
    <row r="128" spans="2:11" s="336" customFormat="1" ht="24.75" customHeight="1">
      <c r="B128" s="40" t="s">
        <v>766</v>
      </c>
      <c r="K128" s="625" t="s">
        <v>586</v>
      </c>
    </row>
    <row r="129" spans="2:11" s="336" customFormat="1" ht="24.75" customHeight="1">
      <c r="B129" s="36" t="s">
        <v>125</v>
      </c>
      <c r="C129" s="36"/>
      <c r="D129" s="36"/>
      <c r="E129" s="36"/>
      <c r="F129" s="36"/>
      <c r="G129" s="36"/>
      <c r="H129" s="36"/>
      <c r="I129" s="36"/>
      <c r="K129" s="625"/>
    </row>
    <row r="130" spans="2:11" s="336" customFormat="1" ht="24.75" customHeight="1">
      <c r="B130" s="565" t="s">
        <v>127</v>
      </c>
      <c r="C130" s="875" t="str">
        <f>IF(入力シート!F65="","",入力シート!F65)</f>
        <v/>
      </c>
      <c r="D130" s="875"/>
      <c r="E130" s="875"/>
      <c r="F130" s="875"/>
      <c r="G130" s="875"/>
      <c r="H130" s="875"/>
      <c r="I130" s="875"/>
      <c r="K130" s="624"/>
    </row>
    <row r="131" spans="2:11" s="336" customFormat="1" ht="24.75" customHeight="1">
      <c r="B131" s="565" t="s">
        <v>128</v>
      </c>
      <c r="C131" s="875" t="str">
        <f>IF(入力シート!F66="","",入力シート!F66)</f>
        <v/>
      </c>
      <c r="D131" s="875"/>
      <c r="E131" s="875"/>
      <c r="F131" s="875"/>
      <c r="G131" s="875"/>
      <c r="H131" s="875"/>
      <c r="I131" s="875"/>
      <c r="K131" s="624"/>
    </row>
    <row r="132" spans="2:11" s="336" customFormat="1" ht="24.75" customHeight="1">
      <c r="B132" s="565" t="s">
        <v>129</v>
      </c>
      <c r="C132" s="875" t="str">
        <f>IF(入力シート!F75="","",入力シート!F75)</f>
        <v/>
      </c>
      <c r="D132" s="875"/>
      <c r="E132" s="875"/>
      <c r="F132" s="875"/>
      <c r="G132" s="875"/>
      <c r="H132" s="875"/>
      <c r="I132" s="875"/>
      <c r="K132" s="624"/>
    </row>
    <row r="133" spans="2:11" s="336" customFormat="1" ht="24.75" customHeight="1">
      <c r="B133" s="565" t="s">
        <v>130</v>
      </c>
      <c r="C133" s="875" t="str">
        <f>IF(入力シート!F67="","",入力シート!F67)</f>
        <v/>
      </c>
      <c r="D133" s="875"/>
      <c r="E133" s="875"/>
      <c r="F133" s="875"/>
      <c r="G133" s="875"/>
      <c r="H133" s="875"/>
      <c r="I133" s="875"/>
      <c r="K133" s="624"/>
    </row>
    <row r="134" spans="2:11" s="336" customFormat="1" ht="24.75" customHeight="1">
      <c r="B134" s="565" t="s">
        <v>127</v>
      </c>
      <c r="C134" s="875" t="str">
        <f>IF(入力シート!F68="","",入力シート!F68)</f>
        <v/>
      </c>
      <c r="D134" s="875"/>
      <c r="E134" s="875"/>
      <c r="F134" s="875"/>
      <c r="G134" s="875"/>
      <c r="H134" s="875"/>
      <c r="I134" s="875"/>
      <c r="K134" s="624"/>
    </row>
    <row r="135" spans="2:11" s="336" customFormat="1" ht="24.75" customHeight="1">
      <c r="B135" s="565" t="s">
        <v>131</v>
      </c>
      <c r="C135" s="875" t="str">
        <f>IF(入力シート!F69="","",入力シート!F69)</f>
        <v/>
      </c>
      <c r="D135" s="875"/>
      <c r="E135" s="875"/>
      <c r="F135" s="875"/>
      <c r="G135" s="875"/>
      <c r="H135" s="875"/>
      <c r="I135" s="875"/>
      <c r="K135" s="624"/>
    </row>
    <row r="136" spans="2:11" s="336" customFormat="1" ht="24.75" customHeight="1">
      <c r="B136" s="873" t="s">
        <v>132</v>
      </c>
      <c r="C136" s="874" t="str">
        <f>IF(入力シート!F71="","",入力シート!F71)</f>
        <v/>
      </c>
      <c r="D136" s="874"/>
      <c r="E136" s="874"/>
      <c r="F136" s="874"/>
      <c r="G136" s="874"/>
      <c r="H136" s="874"/>
      <c r="I136" s="874"/>
      <c r="K136" s="624"/>
    </row>
    <row r="137" spans="2:11" s="336" customFormat="1" ht="24.75" customHeight="1">
      <c r="B137" s="873"/>
      <c r="C137" s="875" t="str">
        <f>IF(入力シート!F72="","",入力シート!F72)</f>
        <v/>
      </c>
      <c r="D137" s="875"/>
      <c r="E137" s="875"/>
      <c r="F137" s="875"/>
      <c r="G137" s="875"/>
      <c r="H137" s="875"/>
      <c r="I137" s="875"/>
      <c r="K137" s="624"/>
    </row>
    <row r="138" spans="2:11" s="336" customFormat="1" ht="24.75" customHeight="1">
      <c r="B138" s="565" t="s">
        <v>18</v>
      </c>
      <c r="C138" s="875" t="str">
        <f>IF(入力シート!F73="","",入力シート!F73)</f>
        <v/>
      </c>
      <c r="D138" s="875"/>
      <c r="E138" s="875"/>
      <c r="F138" s="875"/>
      <c r="G138" s="875"/>
      <c r="H138" s="875"/>
      <c r="I138" s="875"/>
      <c r="K138" s="624"/>
    </row>
    <row r="139" spans="2:11" s="336" customFormat="1" ht="24.75" customHeight="1">
      <c r="B139" s="565" t="s">
        <v>346</v>
      </c>
      <c r="C139" s="875" t="str">
        <f>IF(入力シート!F74="","",入力シート!F74)</f>
        <v/>
      </c>
      <c r="D139" s="875"/>
      <c r="E139" s="875"/>
      <c r="F139" s="875"/>
      <c r="G139" s="875"/>
      <c r="H139" s="875"/>
      <c r="I139" s="875"/>
      <c r="K139" s="624"/>
    </row>
    <row r="140" spans="2:11" s="336" customFormat="1" ht="7.5" customHeight="1">
      <c r="K140" s="624"/>
    </row>
    <row r="141" spans="2:11" s="39" customFormat="1" ht="24.75" customHeight="1">
      <c r="B141" s="868" t="s">
        <v>763</v>
      </c>
      <c r="C141" s="868"/>
      <c r="D141" s="36"/>
      <c r="E141" s="36"/>
      <c r="F141" s="36"/>
      <c r="G141" s="36"/>
      <c r="H141" s="36"/>
      <c r="I141" s="36"/>
      <c r="K141" s="624"/>
    </row>
    <row r="142" spans="2:11" ht="24.75" customHeight="1">
      <c r="B142" s="565" t="s">
        <v>820</v>
      </c>
      <c r="C142" s="565" t="s">
        <v>347</v>
      </c>
      <c r="D142" s="335" t="str">
        <f>IF(入力シート!F116="","",入力シート!F116)</f>
        <v/>
      </c>
    </row>
    <row r="143" spans="2:11" ht="24.75" customHeight="1">
      <c r="B143" s="565" t="s">
        <v>135</v>
      </c>
      <c r="C143" s="867" t="str">
        <f>IF(入力シート!F117="","",入力シート!F117)</f>
        <v/>
      </c>
      <c r="D143" s="867"/>
      <c r="E143" s="867"/>
      <c r="F143" s="867"/>
      <c r="G143" s="867"/>
      <c r="H143" s="867"/>
      <c r="I143" s="867"/>
    </row>
    <row r="144" spans="2:11" ht="24.75" customHeight="1">
      <c r="B144" s="565" t="s">
        <v>136</v>
      </c>
      <c r="C144" s="867" t="str">
        <f>IF(入力シート!F118="","",入力シート!F118)</f>
        <v/>
      </c>
      <c r="D144" s="867"/>
      <c r="E144" s="867"/>
      <c r="F144" s="867"/>
      <c r="G144" s="867"/>
      <c r="H144" s="867"/>
      <c r="I144" s="867"/>
    </row>
    <row r="145" spans="2:9" ht="24.75" customHeight="1">
      <c r="B145" s="565" t="s">
        <v>127</v>
      </c>
      <c r="C145" s="867" t="str">
        <f>IF(入力シート!F119="","",入力シート!F119)</f>
        <v/>
      </c>
      <c r="D145" s="867"/>
      <c r="E145" s="867"/>
      <c r="F145" s="867"/>
      <c r="G145" s="867"/>
      <c r="H145" s="867"/>
      <c r="I145" s="867"/>
    </row>
    <row r="146" spans="2:9" ht="24.75" customHeight="1">
      <c r="B146" s="565" t="s">
        <v>31</v>
      </c>
      <c r="C146" s="867" t="str">
        <f>IF(入力シート!F120="","",入力シート!F120)</f>
        <v/>
      </c>
      <c r="D146" s="867"/>
      <c r="E146" s="867"/>
      <c r="F146" s="867"/>
      <c r="G146" s="867"/>
      <c r="H146" s="867"/>
      <c r="I146" s="867"/>
    </row>
    <row r="147" spans="2:9" ht="24.75" customHeight="1">
      <c r="B147" s="873" t="s">
        <v>132</v>
      </c>
      <c r="C147" s="874" t="str">
        <f>IF(入力シート!F121="","",入力シート!F121)</f>
        <v/>
      </c>
      <c r="D147" s="874"/>
      <c r="E147" s="874"/>
      <c r="F147" s="874"/>
      <c r="G147" s="874"/>
      <c r="H147" s="874"/>
      <c r="I147" s="874"/>
    </row>
    <row r="148" spans="2:9" ht="24.75" customHeight="1">
      <c r="B148" s="873"/>
      <c r="C148" s="867" t="str">
        <f>IF(入力シート!F122="","",入力シート!F122)</f>
        <v/>
      </c>
      <c r="D148" s="867"/>
      <c r="E148" s="867"/>
      <c r="F148" s="867"/>
      <c r="G148" s="867"/>
      <c r="H148" s="867"/>
      <c r="I148" s="867"/>
    </row>
    <row r="149" spans="2:9" ht="24.75" customHeight="1">
      <c r="B149" s="565" t="s">
        <v>18</v>
      </c>
      <c r="C149" s="867" t="str">
        <f>IF(入力シート!F123="","",入力シート!F123)</f>
        <v/>
      </c>
      <c r="D149" s="867"/>
      <c r="E149" s="867"/>
      <c r="F149" s="867"/>
      <c r="G149" s="867"/>
      <c r="H149" s="867"/>
      <c r="I149" s="867"/>
    </row>
    <row r="150" spans="2:9" ht="24.75" customHeight="1">
      <c r="B150" s="565" t="s">
        <v>137</v>
      </c>
      <c r="C150" s="867" t="str">
        <f>IF(入力シート!F124="","",入力シート!F124)</f>
        <v/>
      </c>
      <c r="D150" s="867"/>
      <c r="E150" s="867"/>
      <c r="F150" s="867"/>
      <c r="G150" s="867"/>
      <c r="H150" s="867"/>
      <c r="I150" s="867"/>
    </row>
    <row r="151" spans="2:9" ht="24.75" customHeight="1">
      <c r="B151" s="565" t="s">
        <v>940</v>
      </c>
      <c r="C151" s="867" t="str">
        <f>IF(入力シート!F125="","",入力シート!F125)</f>
        <v/>
      </c>
      <c r="D151" s="867"/>
      <c r="E151" s="867"/>
      <c r="F151" s="867"/>
      <c r="G151" s="867"/>
      <c r="H151" s="867"/>
      <c r="I151" s="867"/>
    </row>
    <row r="152" spans="2:9" ht="9" customHeight="1"/>
    <row r="153" spans="2:9" ht="24.75" customHeight="1">
      <c r="B153" s="868" t="s">
        <v>764</v>
      </c>
      <c r="C153" s="868"/>
    </row>
    <row r="154" spans="2:9" ht="24.75" customHeight="1">
      <c r="B154" s="565" t="s">
        <v>138</v>
      </c>
      <c r="C154" s="869" t="str">
        <f>IF(入力シート!F155="","",入力シート!F155)</f>
        <v/>
      </c>
      <c r="D154" s="870"/>
      <c r="E154" s="299" t="s">
        <v>139</v>
      </c>
      <c r="F154" s="871" t="str">
        <f>IF(入力シート!F156="","",入力シート!F156)</f>
        <v/>
      </c>
      <c r="G154" s="872"/>
    </row>
    <row r="155" spans="2:9" ht="24.75" customHeight="1">
      <c r="B155" s="565" t="s">
        <v>46</v>
      </c>
      <c r="C155" s="865" t="str">
        <f>IF(入力シート!F157="","",入力シート!F157)</f>
        <v/>
      </c>
      <c r="D155" s="865"/>
      <c r="E155" s="865"/>
      <c r="F155" s="866"/>
      <c r="G155" s="110"/>
    </row>
    <row r="156" spans="2:9" ht="24.75" customHeight="1">
      <c r="B156" s="565" t="s">
        <v>47</v>
      </c>
      <c r="C156" s="865" t="str">
        <f>IF(入力シート!F158="","",入力シート!F158)</f>
        <v/>
      </c>
      <c r="D156" s="865"/>
      <c r="E156" s="865"/>
      <c r="F156" s="866"/>
      <c r="G156" s="111"/>
    </row>
    <row r="157" spans="2:9" ht="24.75" customHeight="1">
      <c r="B157" s="565" t="s">
        <v>48</v>
      </c>
      <c r="C157" s="865" t="str">
        <f>IF(入力シート!F159="","",入力シート!F159)</f>
        <v/>
      </c>
      <c r="D157" s="865"/>
      <c r="E157" s="865"/>
      <c r="F157" s="866"/>
      <c r="G157" s="111"/>
    </row>
    <row r="158" spans="2:9" ht="24.75" customHeight="1">
      <c r="B158" s="565" t="s">
        <v>49</v>
      </c>
      <c r="C158" s="865" t="str">
        <f>IF(入力シート!F160="","",入力シート!F160)</f>
        <v/>
      </c>
      <c r="D158" s="865"/>
      <c r="E158" s="865"/>
      <c r="F158" s="866"/>
      <c r="G158" s="111"/>
    </row>
    <row r="159" spans="2:9" ht="24.75" customHeight="1">
      <c r="B159" s="565" t="s">
        <v>50</v>
      </c>
      <c r="C159" s="865" t="str">
        <f>IF(入力シート!F161="","",入力シート!F161)</f>
        <v/>
      </c>
      <c r="D159" s="865"/>
      <c r="E159" s="865"/>
      <c r="F159" s="866"/>
      <c r="G159" s="111"/>
    </row>
    <row r="160" spans="2:9" ht="24.75" customHeight="1">
      <c r="B160" s="565" t="s">
        <v>51</v>
      </c>
      <c r="C160" s="865" t="str">
        <f>IF(入力シート!F162="","",入力シート!F162)</f>
        <v/>
      </c>
      <c r="D160" s="865"/>
      <c r="E160" s="865"/>
      <c r="F160" s="866"/>
      <c r="G160" s="111"/>
    </row>
    <row r="161" spans="2:11" ht="9" customHeight="1"/>
    <row r="162" spans="2:11" s="339" customFormat="1" ht="24.75" customHeight="1">
      <c r="B162" s="868" t="s">
        <v>825</v>
      </c>
      <c r="C162" s="868"/>
      <c r="D162" s="36"/>
      <c r="E162" s="36"/>
      <c r="F162" s="36"/>
      <c r="G162" s="36"/>
      <c r="H162" s="36"/>
      <c r="I162" s="36"/>
      <c r="K162" s="624"/>
    </row>
    <row r="163" spans="2:11" s="339" customFormat="1" ht="24.75" customHeight="1">
      <c r="B163" s="878" t="s">
        <v>792</v>
      </c>
      <c r="C163" s="878"/>
      <c r="D163" s="878"/>
      <c r="E163" s="878"/>
      <c r="F163" s="878"/>
      <c r="G163" s="878"/>
      <c r="H163" s="878"/>
      <c r="I163" s="456"/>
      <c r="K163" s="625" t="s">
        <v>909</v>
      </c>
    </row>
    <row r="164" spans="2:11" ht="7.5" customHeight="1"/>
  </sheetData>
  <sheetProtection sheet="1" selectLockedCells="1"/>
  <mergeCells count="142">
    <mergeCell ref="B162:C162"/>
    <mergeCell ref="B163:H163"/>
    <mergeCell ref="C25:I25"/>
    <mergeCell ref="C26:I26"/>
    <mergeCell ref="C27:I27"/>
    <mergeCell ref="B49:C49"/>
    <mergeCell ref="B50:H50"/>
    <mergeCell ref="B87:C87"/>
    <mergeCell ref="B88:H88"/>
    <mergeCell ref="B124:C124"/>
    <mergeCell ref="B125:H125"/>
    <mergeCell ref="C75:I75"/>
    <mergeCell ref="C74:I74"/>
    <mergeCell ref="C76:I76"/>
    <mergeCell ref="B78:C78"/>
    <mergeCell ref="C84:F84"/>
    <mergeCell ref="C80:F80"/>
    <mergeCell ref="C81:F81"/>
    <mergeCell ref="C82:F82"/>
    <mergeCell ref="C83:F83"/>
    <mergeCell ref="C30:I30"/>
    <mergeCell ref="C36:F36"/>
    <mergeCell ref="C37:F37"/>
    <mergeCell ref="C38:F38"/>
    <mergeCell ref="B22:C22"/>
    <mergeCell ref="B28:B29"/>
    <mergeCell ref="C29:I29"/>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39:F39"/>
    <mergeCell ref="C40:F40"/>
    <mergeCell ref="B34:C34"/>
    <mergeCell ref="C35:D35"/>
    <mergeCell ref="F35:G35"/>
    <mergeCell ref="C31:I31"/>
    <mergeCell ref="C32:I32"/>
    <mergeCell ref="C47:I47"/>
    <mergeCell ref="C55:I55"/>
    <mergeCell ref="C56:I56"/>
    <mergeCell ref="C57:I57"/>
    <mergeCell ref="C58:I58"/>
    <mergeCell ref="C41:F41"/>
    <mergeCell ref="B43:C43"/>
    <mergeCell ref="C44:I44"/>
    <mergeCell ref="C45:I45"/>
    <mergeCell ref="C46:I46"/>
    <mergeCell ref="C63:I63"/>
    <mergeCell ref="C64:I64"/>
    <mergeCell ref="B66:C66"/>
    <mergeCell ref="B72:B73"/>
    <mergeCell ref="C73:I73"/>
    <mergeCell ref="C59:I59"/>
    <mergeCell ref="C60:I60"/>
    <mergeCell ref="B61:B62"/>
    <mergeCell ref="C61:I61"/>
    <mergeCell ref="C62:I62"/>
    <mergeCell ref="C68:I68"/>
    <mergeCell ref="C69:I69"/>
    <mergeCell ref="C70:I70"/>
    <mergeCell ref="C71:I71"/>
    <mergeCell ref="C72:I72"/>
    <mergeCell ref="C94:I94"/>
    <mergeCell ref="C95:I95"/>
    <mergeCell ref="C96:I96"/>
    <mergeCell ref="C97:I97"/>
    <mergeCell ref="B98:B99"/>
    <mergeCell ref="C98:I98"/>
    <mergeCell ref="C99:I99"/>
    <mergeCell ref="C79:D79"/>
    <mergeCell ref="F79:G79"/>
    <mergeCell ref="C85:F85"/>
    <mergeCell ref="C92:I92"/>
    <mergeCell ref="C93:I93"/>
    <mergeCell ref="C107:I107"/>
    <mergeCell ref="C108:I108"/>
    <mergeCell ref="B109:B110"/>
    <mergeCell ref="C109:I109"/>
    <mergeCell ref="C110:I110"/>
    <mergeCell ref="C100:I100"/>
    <mergeCell ref="C101:I101"/>
    <mergeCell ref="B103:C103"/>
    <mergeCell ref="C105:I105"/>
    <mergeCell ref="C106:I106"/>
    <mergeCell ref="C117:F117"/>
    <mergeCell ref="C118:F118"/>
    <mergeCell ref="C119:F119"/>
    <mergeCell ref="C120:F120"/>
    <mergeCell ref="C121:F121"/>
    <mergeCell ref="C111:I111"/>
    <mergeCell ref="C112:I112"/>
    <mergeCell ref="C113:I113"/>
    <mergeCell ref="B115:C115"/>
    <mergeCell ref="C116:D116"/>
    <mergeCell ref="F116:G116"/>
    <mergeCell ref="C134:I134"/>
    <mergeCell ref="C135:I135"/>
    <mergeCell ref="B136:B137"/>
    <mergeCell ref="C136:I136"/>
    <mergeCell ref="C137:I137"/>
    <mergeCell ref="C122:F122"/>
    <mergeCell ref="C130:I130"/>
    <mergeCell ref="C131:I131"/>
    <mergeCell ref="C132:I132"/>
    <mergeCell ref="C133:I133"/>
    <mergeCell ref="C145:I145"/>
    <mergeCell ref="C146:I146"/>
    <mergeCell ref="B147:B148"/>
    <mergeCell ref="C147:I147"/>
    <mergeCell ref="C148:I148"/>
    <mergeCell ref="C138:I138"/>
    <mergeCell ref="C139:I139"/>
    <mergeCell ref="B141:C141"/>
    <mergeCell ref="C143:I143"/>
    <mergeCell ref="C144:I144"/>
    <mergeCell ref="C160:F160"/>
    <mergeCell ref="C155:F155"/>
    <mergeCell ref="C156:F156"/>
    <mergeCell ref="C157:F157"/>
    <mergeCell ref="C158:F158"/>
    <mergeCell ref="C159:F159"/>
    <mergeCell ref="C149:I149"/>
    <mergeCell ref="C150:I150"/>
    <mergeCell ref="C151:I151"/>
    <mergeCell ref="B153:C153"/>
    <mergeCell ref="C154:D154"/>
    <mergeCell ref="F154:G154"/>
  </mergeCells>
  <phoneticPr fontId="8"/>
  <conditionalFormatting sqref="A6:J7 L6:XFD7 A53:J54 L53:XFD54 A90:J91 L90:XFD91 A128:J129 L128:XFD129 A51:XFD52 A50:B50 I50:J50 A126:XFD127 A164:XFD1048576 A1:XFD1 A55:XFD85 A92:XFD123 A130:XFD161 A3:XFD5 B2:XFD2 A8:XFD49 L50:XFD50">
    <cfRule type="containsText" dxfId="186" priority="29" operator="containsText" text="(例)">
      <formula>NOT(ISERROR(SEARCH("(例)",A1)))</formula>
    </cfRule>
    <cfRule type="expression" dxfId="185" priority="34">
      <formula>_xlfn.ISFORMULA(A1)=TRUE</formula>
    </cfRule>
  </conditionalFormatting>
  <conditionalFormatting sqref="C51:I51 I50 C45:I49">
    <cfRule type="expression" dxfId="184" priority="102">
      <formula>#REF!="無し"</formula>
    </cfRule>
  </conditionalFormatting>
  <conditionalFormatting sqref="C66:I76">
    <cfRule type="containsText" dxfId="183" priority="20" operator="containsText" text="(例)">
      <formula>NOT(ISERROR(SEARCH("(例)",C66)))</formula>
    </cfRule>
  </conditionalFormatting>
  <conditionalFormatting sqref="C103:I113">
    <cfRule type="containsText" dxfId="182" priority="19" operator="containsText" text="(例)">
      <formula>NOT(ISERROR(SEARCH("(例)",C103)))</formula>
    </cfRule>
  </conditionalFormatting>
  <conditionalFormatting sqref="C141:I151">
    <cfRule type="containsText" dxfId="181" priority="18" operator="containsText" text="(例)">
      <formula>NOT(ISERROR(SEARCH("(例)",C141)))</formula>
    </cfRule>
  </conditionalFormatting>
  <conditionalFormatting sqref="I50">
    <cfRule type="containsBlanks" dxfId="180" priority="17">
      <formula>LEN(TRIM(I50))=0</formula>
    </cfRule>
  </conditionalFormatting>
  <conditionalFormatting sqref="A86:XFD87 A88:B89 I88:J88 J89:XFD89 L88:XFD88">
    <cfRule type="containsText" dxfId="179" priority="14" operator="containsText" text="(例)">
      <formula>NOT(ISERROR(SEARCH("(例)",A86)))</formula>
    </cfRule>
    <cfRule type="expression" dxfId="178" priority="15">
      <formula>_xlfn.ISFORMULA(A86)=TRUE</formula>
    </cfRule>
  </conditionalFormatting>
  <conditionalFormatting sqref="C86:I87 I88">
    <cfRule type="expression" dxfId="177" priority="16">
      <formula>#REF!="無し"</formula>
    </cfRule>
  </conditionalFormatting>
  <conditionalFormatting sqref="I88">
    <cfRule type="containsBlanks" dxfId="176" priority="13">
      <formula>LEN(TRIM(I88))=0</formula>
    </cfRule>
  </conditionalFormatting>
  <conditionalFormatting sqref="A124:XFD124 A125:B125 I125:J125 L125:XFD125">
    <cfRule type="containsText" dxfId="175" priority="10" operator="containsText" text="(例)">
      <formula>NOT(ISERROR(SEARCH("(例)",A124)))</formula>
    </cfRule>
    <cfRule type="expression" dxfId="174" priority="11">
      <formula>_xlfn.ISFORMULA(A124)=TRUE</formula>
    </cfRule>
  </conditionalFormatting>
  <conditionalFormatting sqref="C124:I124 I125">
    <cfRule type="expression" dxfId="173" priority="12">
      <formula>#REF!="無し"</formula>
    </cfRule>
  </conditionalFormatting>
  <conditionalFormatting sqref="I125">
    <cfRule type="containsBlanks" dxfId="172" priority="9">
      <formula>LEN(TRIM(I125))=0</formula>
    </cfRule>
  </conditionalFormatting>
  <conditionalFormatting sqref="A162:XFD162 A163:B163 I163:J163 L163:XFD163">
    <cfRule type="containsText" dxfId="171" priority="6" operator="containsText" text="(例)">
      <formula>NOT(ISERROR(SEARCH("(例)",A162)))</formula>
    </cfRule>
    <cfRule type="expression" dxfId="170" priority="7">
      <formula>_xlfn.ISFORMULA(A162)=TRUE</formula>
    </cfRule>
  </conditionalFormatting>
  <conditionalFormatting sqref="C162:I162 I163">
    <cfRule type="expression" dxfId="169" priority="8">
      <formula>#REF!="無し"</formula>
    </cfRule>
  </conditionalFormatting>
  <conditionalFormatting sqref="I163">
    <cfRule type="containsBlanks" dxfId="168" priority="5">
      <formula>LEN(TRIM(I163))=0</formula>
    </cfRule>
  </conditionalFormatting>
  <conditionalFormatting sqref="A2">
    <cfRule type="containsText" dxfId="167" priority="2" operator="containsText" text="(例)">
      <formula>NOT(ISERROR(SEARCH("(例)",A2)))</formula>
    </cfRule>
    <cfRule type="expression" dxfId="166" priority="3">
      <formula>_xlfn.ISFORMULA(A2)=TRUE</formula>
    </cfRule>
  </conditionalFormatting>
  <conditionalFormatting sqref="C23">
    <cfRule type="containsText" dxfId="165" priority="1" operator="containsText" text="(例)">
      <formula>NOT(ISERROR(SEARCH("(例)",C23)))</formula>
    </cfRule>
  </conditionalFormatting>
  <dataValidations count="1">
    <dataValidation type="list" allowBlank="1" showInputMessage="1" showErrorMessage="1" sqref="I50 I163 I125 I88"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71" fitToHeight="0" orientation="portrait" r:id="rId1"/>
  <headerFooter>
    <oddFooter>&amp;R&amp;K00-049R3高層ZEH-M_ver.1</oddFooter>
  </headerFooter>
  <rowBreaks count="3" manualBreakCount="3">
    <brk id="51" max="9" man="1"/>
    <brk id="89" max="9" man="1"/>
    <brk id="126"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80" zoomScaleNormal="70" zoomScaleSheetLayoutView="80" workbookViewId="0">
      <selection activeCell="C13" sqref="C13:U13"/>
    </sheetView>
  </sheetViews>
  <sheetFormatPr defaultRowHeight="21"/>
  <cols>
    <col min="1" max="1" width="2.625" style="41" customWidth="1"/>
    <col min="2" max="2" width="19.75" style="77" customWidth="1"/>
    <col min="3" max="3" width="6" style="77" bestFit="1" customWidth="1"/>
    <col min="4" max="4" width="5.625" style="77" customWidth="1"/>
    <col min="5" max="5" width="4.625" style="77" bestFit="1" customWidth="1"/>
    <col min="6" max="6" width="2.625" style="77" customWidth="1"/>
    <col min="7" max="7" width="4.75" style="77" bestFit="1" customWidth="1"/>
    <col min="8" max="8" width="4.625" style="77" customWidth="1"/>
    <col min="9" max="9" width="7.75" style="77" customWidth="1"/>
    <col min="10" max="10" width="4.75" style="77" bestFit="1" customWidth="1"/>
    <col min="11" max="11" width="4.625" style="77" bestFit="1" customWidth="1"/>
    <col min="12" max="12" width="13.375" style="77" customWidth="1"/>
    <col min="13" max="15" width="4.625" style="77" customWidth="1"/>
    <col min="16" max="16" width="3.625" style="77" customWidth="1"/>
    <col min="17" max="17" width="8.375" style="77" bestFit="1" customWidth="1"/>
    <col min="18" max="18" width="4.625" style="77" customWidth="1"/>
    <col min="19" max="19" width="7.625" style="77" customWidth="1"/>
    <col min="20" max="20" width="4.625" style="77" customWidth="1"/>
    <col min="21" max="21" width="3.625" style="77" customWidth="1"/>
    <col min="22" max="22" width="4.625" style="77" bestFit="1" customWidth="1"/>
    <col min="23" max="23" width="7.75" style="77" customWidth="1"/>
    <col min="24" max="24" width="4.625" style="77" bestFit="1" customWidth="1"/>
    <col min="25" max="25" width="6.625" style="77" customWidth="1"/>
    <col min="26" max="26" width="2.625" style="77" customWidth="1"/>
    <col min="27" max="27" width="10.625" style="77" customWidth="1"/>
    <col min="28" max="28" width="20.625" style="77" customWidth="1"/>
    <col min="29" max="29" width="5.625" style="176" customWidth="1"/>
    <col min="30" max="30" width="20.625" style="77" customWidth="1"/>
    <col min="31" max="31" width="25.25" style="77" customWidth="1"/>
    <col min="32" max="32" width="18.375" style="77" customWidth="1"/>
    <col min="33" max="33" width="18.375" style="176" customWidth="1"/>
    <col min="34" max="34" width="18.375" style="77" customWidth="1"/>
    <col min="35" max="35" width="11.25" style="77" customWidth="1"/>
    <col min="36" max="36" width="7.125" style="77" bestFit="1" customWidth="1"/>
    <col min="37" max="37" width="2.625" style="77" customWidth="1"/>
    <col min="38" max="38" width="14.25" style="48" bestFit="1" customWidth="1"/>
    <col min="39" max="16384" width="9" style="77"/>
  </cols>
  <sheetData>
    <row r="1" spans="1:38" s="627" customFormat="1" ht="17.25">
      <c r="A1" s="626" t="s">
        <v>815</v>
      </c>
      <c r="B1" s="626"/>
      <c r="C1" s="626"/>
      <c r="D1" s="626"/>
      <c r="E1" s="626"/>
      <c r="F1" s="626"/>
      <c r="G1" s="626"/>
      <c r="H1" s="626"/>
      <c r="I1" s="626"/>
      <c r="J1" s="626"/>
      <c r="K1" s="626"/>
      <c r="L1" s="626"/>
      <c r="M1" s="626"/>
      <c r="N1" s="626"/>
      <c r="O1" s="626"/>
      <c r="P1" s="626"/>
      <c r="Q1" s="626"/>
      <c r="R1" s="626"/>
      <c r="S1" s="626"/>
      <c r="T1" s="626"/>
      <c r="U1" s="626"/>
      <c r="V1" s="626"/>
      <c r="W1" s="626"/>
      <c r="X1" s="626"/>
      <c r="Y1" s="626"/>
      <c r="AL1" s="628"/>
    </row>
    <row r="2" spans="1:38" s="627" customFormat="1" ht="17.25">
      <c r="A2" s="626" t="s">
        <v>627</v>
      </c>
      <c r="B2" s="626"/>
      <c r="C2" s="626"/>
      <c r="D2" s="626"/>
      <c r="E2" s="626"/>
      <c r="F2" s="626"/>
      <c r="G2" s="626"/>
      <c r="H2" s="626"/>
      <c r="I2" s="626"/>
      <c r="J2" s="626"/>
      <c r="K2" s="626"/>
      <c r="L2" s="626"/>
      <c r="M2" s="626"/>
      <c r="N2" s="626"/>
      <c r="O2" s="626"/>
      <c r="P2" s="626"/>
      <c r="Q2" s="626"/>
      <c r="R2" s="626"/>
      <c r="S2" s="626"/>
      <c r="T2" s="626"/>
      <c r="U2" s="626"/>
      <c r="V2" s="626"/>
      <c r="W2" s="626"/>
      <c r="X2" s="626"/>
      <c r="Y2" s="626"/>
      <c r="AL2" s="628"/>
    </row>
    <row r="3" spans="1:38" s="627" customFormat="1" ht="17.25">
      <c r="A3" s="626" t="s">
        <v>861</v>
      </c>
      <c r="B3" s="626"/>
      <c r="C3" s="626"/>
      <c r="D3" s="626"/>
      <c r="E3" s="626"/>
      <c r="F3" s="626"/>
      <c r="G3" s="626"/>
      <c r="H3" s="626"/>
      <c r="I3" s="626"/>
      <c r="J3" s="626"/>
      <c r="K3" s="626"/>
      <c r="L3" s="626"/>
      <c r="M3" s="626"/>
      <c r="N3" s="626"/>
      <c r="O3" s="626"/>
      <c r="P3" s="626"/>
      <c r="Q3" s="626"/>
      <c r="R3" s="626"/>
      <c r="S3" s="626"/>
      <c r="T3" s="626"/>
      <c r="U3" s="626"/>
      <c r="V3" s="626"/>
      <c r="W3" s="626"/>
      <c r="X3" s="626"/>
      <c r="Y3" s="626"/>
      <c r="AL3" s="628"/>
    </row>
    <row r="4" spans="1:38" ht="21" customHeight="1">
      <c r="A4" s="347"/>
      <c r="B4" s="375" t="s">
        <v>61</v>
      </c>
      <c r="C4" s="375"/>
      <c r="D4" s="375"/>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row>
    <row r="5" spans="1:38" ht="21" customHeight="1" thickBot="1">
      <c r="A5" s="347"/>
      <c r="B5" s="351" t="s">
        <v>62</v>
      </c>
      <c r="C5" s="351"/>
      <c r="D5" s="351"/>
      <c r="E5" s="348"/>
      <c r="F5" s="348"/>
      <c r="G5" s="348"/>
      <c r="H5" s="348"/>
      <c r="I5" s="348"/>
      <c r="J5" s="348"/>
      <c r="K5" s="348"/>
      <c r="L5" s="348"/>
      <c r="M5" s="348"/>
      <c r="N5" s="348"/>
      <c r="O5" s="348"/>
      <c r="P5" s="348"/>
      <c r="Q5" s="348"/>
      <c r="R5" s="348"/>
      <c r="S5" s="348"/>
      <c r="T5" s="348"/>
      <c r="U5" s="348"/>
      <c r="V5" s="348"/>
      <c r="W5" s="348"/>
      <c r="X5" s="348"/>
      <c r="Y5" s="348"/>
      <c r="Z5" s="348"/>
      <c r="AA5" s="471" t="s">
        <v>803</v>
      </c>
      <c r="AB5" s="472"/>
      <c r="AC5" s="472"/>
      <c r="AD5" s="472"/>
      <c r="AE5" s="472"/>
      <c r="AF5" s="472"/>
      <c r="AG5" s="472"/>
      <c r="AH5" s="472"/>
      <c r="AI5" s="472"/>
      <c r="AJ5" s="472"/>
    </row>
    <row r="6" spans="1:38" ht="21" customHeight="1">
      <c r="A6" s="347"/>
      <c r="B6" s="388" t="s">
        <v>63</v>
      </c>
      <c r="C6" s="1014" t="str">
        <f>入力シート!F13</f>
        <v>(例)　2年度事業（1年目）</v>
      </c>
      <c r="D6" s="1015"/>
      <c r="E6" s="1015"/>
      <c r="F6" s="1015"/>
      <c r="G6" s="1015"/>
      <c r="H6" s="1015"/>
      <c r="I6" s="1015"/>
      <c r="J6" s="1015"/>
      <c r="K6" s="1016"/>
      <c r="L6" s="1017" t="s">
        <v>768</v>
      </c>
      <c r="M6" s="1018"/>
      <c r="N6" s="1018"/>
      <c r="O6" s="1019"/>
      <c r="P6" s="1009" t="str">
        <f>IF(様式第1_交付申請書!H64="","",様式第1_交付申請書!H64)</f>
        <v>(例)　2022年　2 月　10 日</v>
      </c>
      <c r="Q6" s="1010"/>
      <c r="R6" s="1010"/>
      <c r="S6" s="1010"/>
      <c r="T6" s="1010"/>
      <c r="U6" s="1010"/>
      <c r="V6" s="1010"/>
      <c r="W6" s="1010"/>
      <c r="X6" s="1010"/>
      <c r="Y6" s="1011"/>
      <c r="Z6" s="348"/>
      <c r="AA6" s="1188" t="s">
        <v>847</v>
      </c>
      <c r="AB6" s="1189"/>
      <c r="AC6" s="1189"/>
      <c r="AD6" s="1189"/>
      <c r="AE6" s="1189"/>
      <c r="AF6" s="1189"/>
      <c r="AG6" s="1189"/>
      <c r="AH6" s="1189"/>
      <c r="AI6" s="1189"/>
      <c r="AJ6" s="1190"/>
    </row>
    <row r="7" spans="1:38" ht="21" customHeight="1">
      <c r="A7" s="350"/>
      <c r="B7" s="389" t="s">
        <v>1</v>
      </c>
      <c r="C7" s="1026" t="str">
        <f>IF(様式第1_交付申請書!B51="","",様式第1_交付申請書!B51)</f>
        <v>(例)　○○○○マンション</v>
      </c>
      <c r="D7" s="1027"/>
      <c r="E7" s="1027"/>
      <c r="F7" s="1027"/>
      <c r="G7" s="1027"/>
      <c r="H7" s="1027"/>
      <c r="I7" s="1027"/>
      <c r="J7" s="1027"/>
      <c r="K7" s="1027"/>
      <c r="L7" s="1027"/>
      <c r="M7" s="1027"/>
      <c r="N7" s="1027"/>
      <c r="O7" s="1027"/>
      <c r="P7" s="1027"/>
      <c r="Q7" s="1027"/>
      <c r="R7" s="1027"/>
      <c r="S7" s="1027"/>
      <c r="T7" s="928" t="s">
        <v>64</v>
      </c>
      <c r="U7" s="928"/>
      <c r="V7" s="928"/>
      <c r="W7" s="928"/>
      <c r="X7" s="928"/>
      <c r="Y7" s="930"/>
      <c r="Z7" s="348"/>
      <c r="AA7" s="401" t="s">
        <v>357</v>
      </c>
      <c r="AB7" s="1119" t="s">
        <v>799</v>
      </c>
      <c r="AC7" s="1120"/>
      <c r="AD7" s="1120"/>
      <c r="AE7" s="1120"/>
      <c r="AF7" s="1120"/>
      <c r="AG7" s="1120"/>
      <c r="AH7" s="1120"/>
      <c r="AI7" s="1120"/>
      <c r="AJ7" s="1121"/>
    </row>
    <row r="8" spans="1:38" ht="21" customHeight="1" thickBot="1">
      <c r="A8" s="350"/>
      <c r="B8" s="390" t="s">
        <v>65</v>
      </c>
      <c r="C8" s="1049" t="str">
        <f>IF(入力シート!F42="",入力シート!F30,IF(入力シート!F54="",入力シート!F30&amp;" / "&amp;入力シート!F42,IF(入力シート!F66="",入力シート!F30&amp;" / "&amp;入力シート!F42&amp;" / "&amp;入力シート!F54,入力シート!F30&amp;" / "&amp;入力シート!F42&amp;" / "&amp;入力シート!F54&amp;" / "&amp;入力シート!F66)))</f>
        <v>(例)　〇〇〇〇株式会社</v>
      </c>
      <c r="D8" s="1050"/>
      <c r="E8" s="1050"/>
      <c r="F8" s="1050"/>
      <c r="G8" s="1050"/>
      <c r="H8" s="1050"/>
      <c r="I8" s="1050"/>
      <c r="J8" s="1050"/>
      <c r="K8" s="1050"/>
      <c r="L8" s="1050"/>
      <c r="M8" s="1050"/>
      <c r="N8" s="1050"/>
      <c r="O8" s="1050"/>
      <c r="P8" s="1050"/>
      <c r="Q8" s="1050"/>
      <c r="R8" s="1050"/>
      <c r="S8" s="1050"/>
      <c r="T8" s="1050"/>
      <c r="U8" s="1050"/>
      <c r="V8" s="1050"/>
      <c r="W8" s="1050"/>
      <c r="X8" s="1050"/>
      <c r="Y8" s="1051"/>
      <c r="Z8" s="348"/>
      <c r="AA8" s="401" t="s">
        <v>357</v>
      </c>
      <c r="AB8" s="1119" t="s">
        <v>800</v>
      </c>
      <c r="AC8" s="1120"/>
      <c r="AD8" s="1120"/>
      <c r="AE8" s="1120"/>
      <c r="AF8" s="1120"/>
      <c r="AG8" s="1120"/>
      <c r="AH8" s="1120"/>
      <c r="AI8" s="1120"/>
      <c r="AJ8" s="1121"/>
    </row>
    <row r="9" spans="1:38" ht="21" customHeight="1" thickBot="1">
      <c r="A9" s="347"/>
      <c r="B9" s="351" t="s">
        <v>628</v>
      </c>
      <c r="C9" s="351"/>
      <c r="D9" s="351"/>
      <c r="E9" s="348"/>
      <c r="F9" s="348"/>
      <c r="G9" s="348"/>
      <c r="H9" s="348"/>
      <c r="I9" s="348"/>
      <c r="J9" s="348"/>
      <c r="K9" s="348"/>
      <c r="L9" s="348"/>
      <c r="M9" s="348"/>
      <c r="N9" s="348"/>
      <c r="O9" s="348"/>
      <c r="P9" s="348"/>
      <c r="Q9" s="348"/>
      <c r="R9" s="348"/>
      <c r="S9" s="348"/>
      <c r="T9" s="348"/>
      <c r="U9" s="348"/>
      <c r="V9" s="348"/>
      <c r="W9" s="348"/>
      <c r="X9" s="348"/>
      <c r="Y9" s="348"/>
      <c r="Z9" s="348"/>
      <c r="AA9" s="401" t="s">
        <v>357</v>
      </c>
      <c r="AB9" s="1119" t="s">
        <v>801</v>
      </c>
      <c r="AC9" s="1120"/>
      <c r="AD9" s="1120"/>
      <c r="AE9" s="1120"/>
      <c r="AF9" s="1120"/>
      <c r="AG9" s="1120"/>
      <c r="AH9" s="1120"/>
      <c r="AI9" s="1120"/>
      <c r="AJ9" s="1121"/>
    </row>
    <row r="10" spans="1:38" ht="21" customHeight="1" thickBot="1">
      <c r="A10" s="347"/>
      <c r="B10" s="388" t="s">
        <v>66</v>
      </c>
      <c r="C10" s="1040" t="str">
        <f>入力シート!F78</f>
        <v>(例)　▽▽株式会社</v>
      </c>
      <c r="D10" s="1041"/>
      <c r="E10" s="1041"/>
      <c r="F10" s="1041"/>
      <c r="G10" s="1041"/>
      <c r="H10" s="1041"/>
      <c r="I10" s="1041"/>
      <c r="J10" s="1041"/>
      <c r="K10" s="1042"/>
      <c r="L10" s="392" t="s">
        <v>27</v>
      </c>
      <c r="M10" s="1023" t="str">
        <f>入力シート!F80</f>
        <v>(例)　ZEHM00-00000-A</v>
      </c>
      <c r="N10" s="1024"/>
      <c r="O10" s="1024"/>
      <c r="P10" s="1024"/>
      <c r="Q10" s="1024"/>
      <c r="R10" s="1024"/>
      <c r="S10" s="1024"/>
      <c r="T10" s="1024"/>
      <c r="U10" s="1024"/>
      <c r="V10" s="1024"/>
      <c r="W10" s="1024"/>
      <c r="X10" s="1024"/>
      <c r="Y10" s="1025"/>
      <c r="Z10" s="348"/>
      <c r="AA10" s="401" t="s">
        <v>357</v>
      </c>
      <c r="AB10" s="1119" t="s">
        <v>802</v>
      </c>
      <c r="AC10" s="1120"/>
      <c r="AD10" s="1120"/>
      <c r="AE10" s="1120"/>
      <c r="AF10" s="1120"/>
      <c r="AG10" s="1120"/>
      <c r="AH10" s="1120"/>
      <c r="AI10" s="1120"/>
      <c r="AJ10" s="1121"/>
    </row>
    <row r="11" spans="1:38" ht="21" customHeight="1" thickBot="1">
      <c r="A11" s="347"/>
      <c r="B11" s="390" t="s">
        <v>28</v>
      </c>
      <c r="C11" s="1046" t="str">
        <f>入力シート!F79</f>
        <v>(例)　登録済み（プルダウン選択する）</v>
      </c>
      <c r="D11" s="1047"/>
      <c r="E11" s="1047"/>
      <c r="F11" s="1047"/>
      <c r="G11" s="1047"/>
      <c r="H11" s="1047"/>
      <c r="I11" s="1047"/>
      <c r="J11" s="1047"/>
      <c r="K11" s="1048"/>
      <c r="L11" s="1039"/>
      <c r="M11" s="1039"/>
      <c r="N11" s="1039"/>
      <c r="O11" s="1039"/>
      <c r="P11" s="1039"/>
      <c r="Q11" s="1039"/>
      <c r="R11" s="1039"/>
      <c r="S11" s="1039"/>
      <c r="T11" s="1039"/>
      <c r="U11" s="1039"/>
      <c r="V11" s="1039"/>
      <c r="W11" s="1039"/>
      <c r="X11" s="1039"/>
      <c r="Y11" s="1039"/>
      <c r="Z11" s="348"/>
      <c r="AA11" s="1122"/>
      <c r="AB11" s="1123"/>
      <c r="AC11" s="1123"/>
      <c r="AD11" s="1123"/>
      <c r="AE11" s="1123"/>
      <c r="AF11" s="1123"/>
      <c r="AG11" s="1123"/>
      <c r="AH11" s="1123"/>
      <c r="AI11" s="1123"/>
      <c r="AJ11" s="1124"/>
    </row>
    <row r="12" spans="1:38" ht="21" customHeight="1" thickBot="1">
      <c r="A12" s="347"/>
      <c r="B12" s="351" t="s">
        <v>629</v>
      </c>
      <c r="C12" s="351"/>
      <c r="D12" s="351"/>
      <c r="E12" s="348"/>
      <c r="F12" s="348"/>
      <c r="G12" s="348"/>
      <c r="H12" s="348"/>
      <c r="I12" s="348"/>
      <c r="J12" s="348"/>
      <c r="K12" s="348"/>
      <c r="L12" s="348"/>
      <c r="M12" s="348"/>
      <c r="N12" s="348"/>
      <c r="O12" s="348"/>
      <c r="P12" s="348"/>
      <c r="Q12" s="348"/>
      <c r="R12" s="348"/>
      <c r="S12" s="348"/>
      <c r="T12" s="348"/>
      <c r="U12" s="348"/>
      <c r="V12" s="348"/>
      <c r="W12" s="348"/>
      <c r="X12" s="348"/>
      <c r="Y12" s="348"/>
      <c r="Z12" s="348"/>
      <c r="AA12" s="1122"/>
      <c r="AB12" s="1123"/>
      <c r="AC12" s="1123"/>
      <c r="AD12" s="1123"/>
      <c r="AE12" s="1123"/>
      <c r="AF12" s="1123"/>
      <c r="AG12" s="1123"/>
      <c r="AH12" s="1123"/>
      <c r="AI12" s="1123"/>
      <c r="AJ12" s="1124"/>
    </row>
    <row r="13" spans="1:38" ht="21" customHeight="1">
      <c r="A13" s="347"/>
      <c r="B13" s="388" t="s">
        <v>786</v>
      </c>
      <c r="C13" s="1197"/>
      <c r="D13" s="1198"/>
      <c r="E13" s="1198"/>
      <c r="F13" s="1198"/>
      <c r="G13" s="1198"/>
      <c r="H13" s="1198"/>
      <c r="I13" s="1198"/>
      <c r="J13" s="1198"/>
      <c r="K13" s="1198"/>
      <c r="L13" s="1198"/>
      <c r="M13" s="1198"/>
      <c r="N13" s="1198"/>
      <c r="O13" s="1198"/>
      <c r="P13" s="1198"/>
      <c r="Q13" s="1198"/>
      <c r="R13" s="1198"/>
      <c r="S13" s="1198"/>
      <c r="T13" s="1198"/>
      <c r="U13" s="1199"/>
      <c r="V13" s="1196" t="s">
        <v>787</v>
      </c>
      <c r="W13" s="1196"/>
      <c r="X13" s="1194"/>
      <c r="Y13" s="1195"/>
      <c r="Z13" s="348"/>
      <c r="AA13" s="1122"/>
      <c r="AB13" s="1123"/>
      <c r="AC13" s="1123"/>
      <c r="AD13" s="1123"/>
      <c r="AE13" s="1123"/>
      <c r="AF13" s="1123"/>
      <c r="AG13" s="1123"/>
      <c r="AH13" s="1123"/>
      <c r="AI13" s="1123"/>
      <c r="AJ13" s="1124"/>
    </row>
    <row r="14" spans="1:38" ht="21" customHeight="1">
      <c r="A14" s="347"/>
      <c r="B14" s="389" t="s">
        <v>69</v>
      </c>
      <c r="C14" s="1034" t="s">
        <v>548</v>
      </c>
      <c r="D14" s="1035"/>
      <c r="E14" s="1035"/>
      <c r="F14" s="1036" t="s">
        <v>549</v>
      </c>
      <c r="G14" s="1037"/>
      <c r="H14" s="1037"/>
      <c r="I14" s="1037"/>
      <c r="J14" s="1037"/>
      <c r="K14" s="1038"/>
      <c r="L14" s="1031" t="str">
        <f>IF(入力シート!F12="","(例)　賃貸",IF(入力シート!F12=12,"賃貸","分譲"))</f>
        <v>(例)　賃貸</v>
      </c>
      <c r="M14" s="1032"/>
      <c r="N14" s="1033"/>
      <c r="O14" s="968" t="s">
        <v>70</v>
      </c>
      <c r="P14" s="969"/>
      <c r="Q14" s="972"/>
      <c r="R14" s="1028"/>
      <c r="S14" s="1029"/>
      <c r="T14" s="1029"/>
      <c r="U14" s="1029"/>
      <c r="V14" s="1029"/>
      <c r="W14" s="1029"/>
      <c r="X14" s="1029"/>
      <c r="Y14" s="1030"/>
      <c r="Z14" s="348"/>
      <c r="AA14" s="1122"/>
      <c r="AB14" s="1123"/>
      <c r="AC14" s="1123"/>
      <c r="AD14" s="1123"/>
      <c r="AE14" s="1123"/>
      <c r="AF14" s="1123"/>
      <c r="AG14" s="1123"/>
      <c r="AH14" s="1123"/>
      <c r="AI14" s="1123"/>
      <c r="AJ14" s="1124"/>
    </row>
    <row r="15" spans="1:38" ht="21" customHeight="1">
      <c r="A15" s="347"/>
      <c r="B15" s="389" t="s">
        <v>71</v>
      </c>
      <c r="C15" s="1021"/>
      <c r="D15" s="1022"/>
      <c r="E15" s="968" t="s">
        <v>72</v>
      </c>
      <c r="F15" s="969"/>
      <c r="G15" s="969"/>
      <c r="H15" s="972"/>
      <c r="I15" s="973">
        <f>COUNT('7.住戸情報入力'!$C:$C)</f>
        <v>0</v>
      </c>
      <c r="J15" s="973"/>
      <c r="K15" s="352" t="s">
        <v>73</v>
      </c>
      <c r="L15" s="990" t="s">
        <v>74</v>
      </c>
      <c r="M15" s="978"/>
      <c r="N15" s="979"/>
      <c r="O15" s="980"/>
      <c r="P15" s="942" t="s">
        <v>640</v>
      </c>
      <c r="Q15" s="943"/>
      <c r="R15" s="944"/>
      <c r="S15" s="1012">
        <f>SUM('7.住戸情報入力'!F:F)</f>
        <v>0</v>
      </c>
      <c r="T15" s="1013"/>
      <c r="U15" s="353" t="s">
        <v>75</v>
      </c>
      <c r="V15" s="962" t="s">
        <v>76</v>
      </c>
      <c r="W15" s="963"/>
      <c r="X15" s="984">
        <f>IFERROR((IF(OR(S15="",I15=""),0,S15/I15)),0)</f>
        <v>0</v>
      </c>
      <c r="Y15" s="985"/>
      <c r="Z15" s="348"/>
      <c r="AA15" s="1122"/>
      <c r="AB15" s="1123"/>
      <c r="AC15" s="1123"/>
      <c r="AD15" s="1123"/>
      <c r="AE15" s="1123"/>
      <c r="AF15" s="1123"/>
      <c r="AG15" s="1123"/>
      <c r="AH15" s="1123"/>
      <c r="AI15" s="1123"/>
      <c r="AJ15" s="1124"/>
      <c r="AL15" s="469" t="s">
        <v>862</v>
      </c>
    </row>
    <row r="16" spans="1:38" ht="21" customHeight="1">
      <c r="A16" s="347"/>
      <c r="B16" s="970" t="s">
        <v>77</v>
      </c>
      <c r="C16" s="968" t="s">
        <v>78</v>
      </c>
      <c r="D16" s="972"/>
      <c r="E16" s="968" t="s">
        <v>79</v>
      </c>
      <c r="F16" s="969"/>
      <c r="G16" s="354"/>
      <c r="H16" s="353" t="s">
        <v>80</v>
      </c>
      <c r="I16" s="355" t="s">
        <v>81</v>
      </c>
      <c r="J16" s="354"/>
      <c r="K16" s="353" t="s">
        <v>80</v>
      </c>
      <c r="L16" s="991"/>
      <c r="M16" s="981"/>
      <c r="N16" s="982"/>
      <c r="O16" s="983"/>
      <c r="P16" s="1052" t="s">
        <v>826</v>
      </c>
      <c r="Q16" s="1053"/>
      <c r="R16" s="1054"/>
      <c r="S16" s="1012">
        <f>M15-S15-S17</f>
        <v>0</v>
      </c>
      <c r="T16" s="1013"/>
      <c r="U16" s="353" t="s">
        <v>75</v>
      </c>
      <c r="V16" s="964"/>
      <c r="W16" s="965"/>
      <c r="X16" s="986"/>
      <c r="Y16" s="987"/>
      <c r="Z16" s="348"/>
      <c r="AA16" s="1122"/>
      <c r="AB16" s="1123"/>
      <c r="AC16" s="1123"/>
      <c r="AD16" s="1123"/>
      <c r="AE16" s="1123"/>
      <c r="AF16" s="1123"/>
      <c r="AG16" s="1123"/>
      <c r="AH16" s="1123"/>
      <c r="AI16" s="1123"/>
      <c r="AJ16" s="1124"/>
    </row>
    <row r="17" spans="1:38" ht="21" customHeight="1" thickBot="1">
      <c r="A17" s="347"/>
      <c r="B17" s="971"/>
      <c r="C17" s="1020" t="s">
        <v>82</v>
      </c>
      <c r="D17" s="1055"/>
      <c r="E17" s="1020" t="s">
        <v>79</v>
      </c>
      <c r="F17" s="936"/>
      <c r="G17" s="393"/>
      <c r="H17" s="394" t="s">
        <v>83</v>
      </c>
      <c r="I17" s="368" t="s">
        <v>81</v>
      </c>
      <c r="J17" s="393"/>
      <c r="K17" s="394" t="s">
        <v>83</v>
      </c>
      <c r="L17" s="992"/>
      <c r="M17" s="974" t="s">
        <v>75</v>
      </c>
      <c r="N17" s="976"/>
      <c r="O17" s="977"/>
      <c r="P17" s="1043" t="s">
        <v>84</v>
      </c>
      <c r="Q17" s="1044"/>
      <c r="R17" s="1045"/>
      <c r="S17" s="988">
        <v>0</v>
      </c>
      <c r="T17" s="989"/>
      <c r="U17" s="394" t="s">
        <v>75</v>
      </c>
      <c r="V17" s="966"/>
      <c r="W17" s="967"/>
      <c r="X17" s="974" t="s">
        <v>75</v>
      </c>
      <c r="Y17" s="975"/>
      <c r="Z17" s="348"/>
      <c r="AA17" s="1125"/>
      <c r="AB17" s="1126"/>
      <c r="AC17" s="1126"/>
      <c r="AD17" s="1126"/>
      <c r="AE17" s="1126"/>
      <c r="AF17" s="1126"/>
      <c r="AG17" s="1126"/>
      <c r="AH17" s="1126"/>
      <c r="AI17" s="1126"/>
      <c r="AJ17" s="1127"/>
    </row>
    <row r="18" spans="1:38" ht="21" customHeight="1" thickBot="1">
      <c r="A18" s="347"/>
      <c r="B18" s="348" t="s">
        <v>630</v>
      </c>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c r="AA18" s="351" t="s">
        <v>804</v>
      </c>
      <c r="AB18" s="351"/>
      <c r="AC18" s="351"/>
      <c r="AD18" s="351"/>
      <c r="AE18" s="351"/>
      <c r="AF18" s="351"/>
      <c r="AG18" s="351"/>
      <c r="AH18" s="351"/>
      <c r="AI18" s="351"/>
      <c r="AJ18" s="348"/>
    </row>
    <row r="19" spans="1:38" ht="21" customHeight="1">
      <c r="A19" s="347"/>
      <c r="B19" s="949" t="s">
        <v>769</v>
      </c>
      <c r="C19" s="950"/>
      <c r="D19" s="951"/>
      <c r="E19" s="960" t="s">
        <v>85</v>
      </c>
      <c r="F19" s="932"/>
      <c r="G19" s="932"/>
      <c r="H19" s="961"/>
      <c r="I19" s="993">
        <f>IFERROR(ROUNDUP(SUM('7.住戸情報入力'!G13:G313)/COUNT('7.住戸情報入力'!G13:G313),2),0)</f>
        <v>0</v>
      </c>
      <c r="J19" s="994"/>
      <c r="K19" s="995"/>
      <c r="L19" s="391" t="s">
        <v>86</v>
      </c>
      <c r="M19" s="956">
        <f>MAX('7.住戸情報入力'!G:G)</f>
        <v>0</v>
      </c>
      <c r="N19" s="957"/>
      <c r="O19" s="957"/>
      <c r="P19" s="957"/>
      <c r="Q19" s="957"/>
      <c r="R19" s="958"/>
      <c r="S19" s="960" t="s">
        <v>87</v>
      </c>
      <c r="T19" s="932"/>
      <c r="U19" s="961"/>
      <c r="V19" s="956">
        <f>MIN('7.住戸情報入力'!G:G)</f>
        <v>0</v>
      </c>
      <c r="W19" s="957"/>
      <c r="X19" s="957"/>
      <c r="Y19" s="959"/>
      <c r="Z19" s="348"/>
      <c r="AA19" s="1137" t="s">
        <v>797</v>
      </c>
      <c r="AB19" s="1200"/>
      <c r="AC19" s="1200"/>
      <c r="AD19" s="892"/>
      <c r="AE19" s="883" t="s">
        <v>849</v>
      </c>
      <c r="AF19" s="883" t="s">
        <v>941</v>
      </c>
      <c r="AG19" s="881" t="s">
        <v>795</v>
      </c>
      <c r="AH19" s="883" t="s">
        <v>798</v>
      </c>
      <c r="AI19" s="881" t="s">
        <v>796</v>
      </c>
      <c r="AJ19" s="907"/>
    </row>
    <row r="20" spans="1:38" ht="36" customHeight="1">
      <c r="A20" s="356"/>
      <c r="B20" s="1153" t="s">
        <v>349</v>
      </c>
      <c r="C20" s="1154"/>
      <c r="D20" s="1155"/>
      <c r="E20" s="1207">
        <f>IF(T44="",0,T44)</f>
        <v>0</v>
      </c>
      <c r="F20" s="1207"/>
      <c r="G20" s="1207"/>
      <c r="H20" s="349" t="s">
        <v>88</v>
      </c>
      <c r="I20" s="928"/>
      <c r="J20" s="928"/>
      <c r="K20" s="929"/>
      <c r="L20" s="1144" t="s">
        <v>89</v>
      </c>
      <c r="M20" s="1145"/>
      <c r="N20" s="1145"/>
      <c r="O20" s="1145"/>
      <c r="P20" s="1145"/>
      <c r="Q20" s="1145"/>
      <c r="R20" s="1146"/>
      <c r="S20" s="1168"/>
      <c r="T20" s="1169"/>
      <c r="U20" s="1169"/>
      <c r="V20" s="357" t="s">
        <v>88</v>
      </c>
      <c r="W20" s="928"/>
      <c r="X20" s="928"/>
      <c r="Y20" s="930"/>
      <c r="Z20" s="348"/>
      <c r="AA20" s="1201"/>
      <c r="AB20" s="1202"/>
      <c r="AC20" s="1202"/>
      <c r="AD20" s="1203"/>
      <c r="AE20" s="884"/>
      <c r="AF20" s="884"/>
      <c r="AG20" s="882"/>
      <c r="AH20" s="884"/>
      <c r="AI20" s="882"/>
      <c r="AJ20" s="908"/>
    </row>
    <row r="21" spans="1:38" ht="21" customHeight="1">
      <c r="A21" s="347"/>
      <c r="B21" s="933" t="s">
        <v>90</v>
      </c>
      <c r="C21" s="934"/>
      <c r="D21" s="1150"/>
      <c r="E21" s="358" t="s">
        <v>357</v>
      </c>
      <c r="F21" s="1152" t="s">
        <v>91</v>
      </c>
      <c r="G21" s="1152"/>
      <c r="H21" s="1152"/>
      <c r="I21" s="1152"/>
      <c r="J21" s="1152"/>
      <c r="K21" s="359" t="s">
        <v>357</v>
      </c>
      <c r="L21" s="1147" t="s">
        <v>92</v>
      </c>
      <c r="M21" s="1147"/>
      <c r="N21" s="1147"/>
      <c r="O21" s="359" t="s">
        <v>357</v>
      </c>
      <c r="P21" s="1147" t="s">
        <v>93</v>
      </c>
      <c r="Q21" s="1147"/>
      <c r="R21" s="1147"/>
      <c r="S21" s="1147"/>
      <c r="T21" s="1147"/>
      <c r="U21" s="359" t="s">
        <v>357</v>
      </c>
      <c r="V21" s="954" t="s">
        <v>94</v>
      </c>
      <c r="W21" s="954"/>
      <c r="X21" s="954"/>
      <c r="Y21" s="955"/>
      <c r="Z21" s="348"/>
      <c r="AA21" s="1138"/>
      <c r="AB21" s="1204"/>
      <c r="AC21" s="1204"/>
      <c r="AD21" s="894"/>
      <c r="AE21" s="885"/>
      <c r="AF21" s="885"/>
      <c r="AG21" s="882"/>
      <c r="AH21" s="885"/>
      <c r="AI21" s="882"/>
      <c r="AJ21" s="908"/>
    </row>
    <row r="22" spans="1:38" ht="21" customHeight="1">
      <c r="A22" s="347"/>
      <c r="B22" s="1113"/>
      <c r="C22" s="1114"/>
      <c r="D22" s="1151"/>
      <c r="E22" s="360" t="s">
        <v>357</v>
      </c>
      <c r="F22" s="1128" t="s">
        <v>95</v>
      </c>
      <c r="G22" s="1128"/>
      <c r="H22" s="1128"/>
      <c r="I22" s="1075"/>
      <c r="J22" s="1075"/>
      <c r="K22" s="1075"/>
      <c r="L22" s="1075"/>
      <c r="M22" s="1075"/>
      <c r="N22" s="1075"/>
      <c r="O22" s="1075"/>
      <c r="P22" s="1075"/>
      <c r="Q22" s="1075"/>
      <c r="R22" s="1075"/>
      <c r="S22" s="1075"/>
      <c r="T22" s="1075"/>
      <c r="U22" s="1075"/>
      <c r="V22" s="1075"/>
      <c r="W22" s="1075"/>
      <c r="X22" s="1075"/>
      <c r="Y22" s="1076"/>
      <c r="Z22" s="361"/>
      <c r="AA22" s="888"/>
      <c r="AB22" s="889"/>
      <c r="AC22" s="889"/>
      <c r="AD22" s="890"/>
      <c r="AE22" s="362"/>
      <c r="AF22" s="461"/>
      <c r="AG22" s="362"/>
      <c r="AH22" s="363"/>
      <c r="AI22" s="895"/>
      <c r="AJ22" s="896"/>
    </row>
    <row r="23" spans="1:38" ht="21" customHeight="1">
      <c r="A23" s="347"/>
      <c r="B23" s="946" t="s">
        <v>96</v>
      </c>
      <c r="C23" s="1162"/>
      <c r="D23" s="1163"/>
      <c r="E23" s="962" t="s">
        <v>97</v>
      </c>
      <c r="F23" s="1129"/>
      <c r="G23" s="1129"/>
      <c r="H23" s="963"/>
      <c r="I23" s="1170">
        <f>SUM(V23:X25)</f>
        <v>0</v>
      </c>
      <c r="J23" s="1171"/>
      <c r="K23" s="1172"/>
      <c r="L23" s="990" t="s">
        <v>98</v>
      </c>
      <c r="M23" s="939" t="s">
        <v>99</v>
      </c>
      <c r="N23" s="940"/>
      <c r="O23" s="940"/>
      <c r="P23" s="941"/>
      <c r="Q23" s="364"/>
      <c r="R23" s="365" t="s">
        <v>73</v>
      </c>
      <c r="S23" s="1066" t="s">
        <v>100</v>
      </c>
      <c r="T23" s="1067"/>
      <c r="U23" s="1068"/>
      <c r="V23" s="1059"/>
      <c r="W23" s="1060"/>
      <c r="X23" s="1060"/>
      <c r="Y23" s="996" t="s">
        <v>869</v>
      </c>
      <c r="Z23" s="366"/>
      <c r="AA23" s="888"/>
      <c r="AB23" s="889"/>
      <c r="AC23" s="889"/>
      <c r="AD23" s="890"/>
      <c r="AE23" s="362"/>
      <c r="AF23" s="461"/>
      <c r="AG23" s="362"/>
      <c r="AH23" s="363"/>
      <c r="AI23" s="895"/>
      <c r="AJ23" s="896"/>
    </row>
    <row r="24" spans="1:38" ht="21" customHeight="1">
      <c r="A24" s="347"/>
      <c r="B24" s="947"/>
      <c r="C24" s="1164"/>
      <c r="D24" s="1165"/>
      <c r="E24" s="964"/>
      <c r="F24" s="1130"/>
      <c r="G24" s="1130"/>
      <c r="H24" s="965"/>
      <c r="I24" s="1173"/>
      <c r="J24" s="1174"/>
      <c r="K24" s="1175"/>
      <c r="L24" s="991"/>
      <c r="M24" s="942" t="s">
        <v>101</v>
      </c>
      <c r="N24" s="943"/>
      <c r="O24" s="943"/>
      <c r="P24" s="944"/>
      <c r="Q24" s="367">
        <f>IF(OR(Q23="",I15=""),0,Q23/I15*100)</f>
        <v>0</v>
      </c>
      <c r="R24" s="365" t="s">
        <v>88</v>
      </c>
      <c r="S24" s="1069"/>
      <c r="T24" s="1070"/>
      <c r="U24" s="1071"/>
      <c r="V24" s="1061"/>
      <c r="W24" s="1062"/>
      <c r="X24" s="1062"/>
      <c r="Y24" s="997"/>
      <c r="Z24" s="366"/>
      <c r="AA24" s="888"/>
      <c r="AB24" s="889"/>
      <c r="AC24" s="889"/>
      <c r="AD24" s="890"/>
      <c r="AE24" s="362"/>
      <c r="AF24" s="461"/>
      <c r="AG24" s="362"/>
      <c r="AH24" s="363"/>
      <c r="AI24" s="895"/>
      <c r="AJ24" s="896"/>
    </row>
    <row r="25" spans="1:38" ht="21" customHeight="1" thickBot="1">
      <c r="A25" s="347"/>
      <c r="B25" s="948"/>
      <c r="C25" s="1166"/>
      <c r="D25" s="1167"/>
      <c r="E25" s="1131"/>
      <c r="F25" s="1132"/>
      <c r="G25" s="1132"/>
      <c r="H25" s="1133"/>
      <c r="I25" s="1176" t="s">
        <v>869</v>
      </c>
      <c r="J25" s="1177"/>
      <c r="K25" s="1178"/>
      <c r="L25" s="998"/>
      <c r="M25" s="1063" t="s">
        <v>102</v>
      </c>
      <c r="N25" s="1064"/>
      <c r="O25" s="1064"/>
      <c r="P25" s="1064"/>
      <c r="Q25" s="1064"/>
      <c r="R25" s="1065"/>
      <c r="S25" s="1063" t="s">
        <v>100</v>
      </c>
      <c r="T25" s="1064"/>
      <c r="U25" s="1065"/>
      <c r="V25" s="1057"/>
      <c r="W25" s="1058"/>
      <c r="X25" s="1058"/>
      <c r="Y25" s="395" t="s">
        <v>869</v>
      </c>
      <c r="Z25" s="366"/>
      <c r="AA25" s="888"/>
      <c r="AB25" s="889"/>
      <c r="AC25" s="889"/>
      <c r="AD25" s="890"/>
      <c r="AE25" s="362"/>
      <c r="AF25" s="461"/>
      <c r="AG25" s="362"/>
      <c r="AH25" s="363"/>
      <c r="AI25" s="895"/>
      <c r="AJ25" s="896"/>
    </row>
    <row r="26" spans="1:38" s="176" customFormat="1" ht="21" customHeight="1" thickBot="1">
      <c r="A26" s="347"/>
      <c r="B26" s="935" t="s">
        <v>789</v>
      </c>
      <c r="C26" s="936"/>
      <c r="D26" s="936"/>
      <c r="E26" s="1156"/>
      <c r="F26" s="1157"/>
      <c r="G26" s="1157"/>
      <c r="H26" s="1158"/>
      <c r="I26" s="1159" t="s">
        <v>790</v>
      </c>
      <c r="J26" s="1160"/>
      <c r="K26" s="1161"/>
      <c r="L26" s="398"/>
      <c r="M26" s="397"/>
      <c r="N26" s="396"/>
      <c r="O26" s="396"/>
      <c r="P26" s="396"/>
      <c r="Q26" s="396"/>
      <c r="R26" s="396"/>
      <c r="S26" s="396"/>
      <c r="T26" s="396"/>
      <c r="U26" s="396"/>
      <c r="V26" s="402"/>
      <c r="W26" s="402"/>
      <c r="X26" s="402"/>
      <c r="Y26" s="373"/>
      <c r="Z26" s="366"/>
      <c r="AA26" s="888"/>
      <c r="AB26" s="889"/>
      <c r="AC26" s="889"/>
      <c r="AD26" s="890"/>
      <c r="AE26" s="362"/>
      <c r="AF26" s="461"/>
      <c r="AG26" s="362"/>
      <c r="AH26" s="363"/>
      <c r="AI26" s="895"/>
      <c r="AJ26" s="896"/>
      <c r="AL26" s="48"/>
    </row>
    <row r="27" spans="1:38" ht="21" customHeight="1" thickBot="1">
      <c r="A27" s="347"/>
      <c r="B27" s="351" t="s">
        <v>631</v>
      </c>
      <c r="C27" s="351"/>
      <c r="D27" s="351"/>
      <c r="E27" s="348"/>
      <c r="F27" s="348"/>
      <c r="G27" s="348"/>
      <c r="H27" s="348"/>
      <c r="I27" s="348"/>
      <c r="J27" s="348"/>
      <c r="K27" s="348"/>
      <c r="L27" s="348"/>
      <c r="M27" s="348"/>
      <c r="N27" s="348"/>
      <c r="O27" s="348"/>
      <c r="P27" s="348"/>
      <c r="Q27" s="348"/>
      <c r="R27" s="348"/>
      <c r="S27" s="348"/>
      <c r="T27" s="348"/>
      <c r="U27" s="348"/>
      <c r="V27" s="348"/>
      <c r="W27" s="348"/>
      <c r="X27" s="348"/>
      <c r="Y27" s="348"/>
      <c r="Z27" s="366"/>
      <c r="AA27" s="888"/>
      <c r="AB27" s="889"/>
      <c r="AC27" s="889"/>
      <c r="AD27" s="890"/>
      <c r="AE27" s="362"/>
      <c r="AF27" s="461"/>
      <c r="AG27" s="362"/>
      <c r="AH27" s="363"/>
      <c r="AI27" s="895"/>
      <c r="AJ27" s="896"/>
    </row>
    <row r="28" spans="1:38" ht="21" customHeight="1">
      <c r="A28" s="347"/>
      <c r="B28" s="931" t="s">
        <v>103</v>
      </c>
      <c r="C28" s="932"/>
      <c r="D28" s="932"/>
      <c r="E28" s="932"/>
      <c r="F28" s="932"/>
      <c r="G28" s="932"/>
      <c r="H28" s="932"/>
      <c r="I28" s="932"/>
      <c r="J28" s="932" t="s">
        <v>104</v>
      </c>
      <c r="K28" s="932"/>
      <c r="L28" s="932"/>
      <c r="M28" s="932"/>
      <c r="N28" s="932"/>
      <c r="O28" s="932"/>
      <c r="P28" s="932"/>
      <c r="Q28" s="932"/>
      <c r="R28" s="932"/>
      <c r="S28" s="932"/>
      <c r="T28" s="932"/>
      <c r="U28" s="932"/>
      <c r="V28" s="932"/>
      <c r="W28" s="932"/>
      <c r="X28" s="932"/>
      <c r="Y28" s="945"/>
      <c r="Z28" s="366"/>
      <c r="AA28" s="888"/>
      <c r="AB28" s="889"/>
      <c r="AC28" s="889"/>
      <c r="AD28" s="890"/>
      <c r="AE28" s="362"/>
      <c r="AF28" s="461"/>
      <c r="AG28" s="362"/>
      <c r="AH28" s="363"/>
      <c r="AI28" s="895"/>
      <c r="AJ28" s="896"/>
    </row>
    <row r="29" spans="1:38" ht="21" customHeight="1" thickBot="1">
      <c r="A29" s="347"/>
      <c r="B29" s="933"/>
      <c r="C29" s="934"/>
      <c r="D29" s="934"/>
      <c r="E29" s="934"/>
      <c r="F29" s="934"/>
      <c r="G29" s="934"/>
      <c r="H29" s="934"/>
      <c r="I29" s="934"/>
      <c r="J29" s="937" t="s">
        <v>632</v>
      </c>
      <c r="K29" s="934"/>
      <c r="L29" s="934"/>
      <c r="M29" s="934"/>
      <c r="N29" s="1150"/>
      <c r="O29" s="937" t="s">
        <v>633</v>
      </c>
      <c r="P29" s="934"/>
      <c r="Q29" s="934"/>
      <c r="R29" s="934"/>
      <c r="S29" s="1150"/>
      <c r="T29" s="937" t="s">
        <v>634</v>
      </c>
      <c r="U29" s="934"/>
      <c r="V29" s="934"/>
      <c r="W29" s="934"/>
      <c r="X29" s="934"/>
      <c r="Y29" s="938"/>
      <c r="Z29" s="348"/>
      <c r="AA29" s="1000"/>
      <c r="AB29" s="1001"/>
      <c r="AC29" s="1001"/>
      <c r="AD29" s="1001"/>
      <c r="AE29" s="1001"/>
      <c r="AF29" s="1001"/>
      <c r="AG29" s="1001"/>
      <c r="AH29" s="1001"/>
      <c r="AI29" s="1001"/>
      <c r="AJ29" s="1002"/>
    </row>
    <row r="30" spans="1:38" ht="21" customHeight="1">
      <c r="A30" s="347"/>
      <c r="B30" s="1179" t="s">
        <v>105</v>
      </c>
      <c r="C30" s="1182" t="s">
        <v>350</v>
      </c>
      <c r="D30" s="1183"/>
      <c r="E30" s="1184"/>
      <c r="F30" s="999" t="s">
        <v>106</v>
      </c>
      <c r="G30" s="999"/>
      <c r="H30" s="999"/>
      <c r="I30" s="999"/>
      <c r="J30" s="953"/>
      <c r="K30" s="953"/>
      <c r="L30" s="953"/>
      <c r="M30" s="953"/>
      <c r="N30" s="953"/>
      <c r="O30" s="919"/>
      <c r="P30" s="920"/>
      <c r="Q30" s="920"/>
      <c r="R30" s="920"/>
      <c r="S30" s="921"/>
      <c r="T30" s="913">
        <f t="shared" ref="T30:T41" si="0">-O30+J30</f>
        <v>0</v>
      </c>
      <c r="U30" s="914"/>
      <c r="V30" s="914"/>
      <c r="W30" s="914"/>
      <c r="X30" s="914"/>
      <c r="Y30" s="915"/>
      <c r="Z30" s="348"/>
      <c r="AA30" s="1003"/>
      <c r="AB30" s="1004"/>
      <c r="AC30" s="1004"/>
      <c r="AD30" s="1004"/>
      <c r="AE30" s="1004"/>
      <c r="AF30" s="1004"/>
      <c r="AG30" s="1004"/>
      <c r="AH30" s="1004"/>
      <c r="AI30" s="1004"/>
      <c r="AJ30" s="1005"/>
    </row>
    <row r="31" spans="1:38" ht="21" customHeight="1">
      <c r="A31" s="347"/>
      <c r="B31" s="1180"/>
      <c r="C31" s="1185"/>
      <c r="D31" s="1186"/>
      <c r="E31" s="1187"/>
      <c r="F31" s="912" t="s">
        <v>107</v>
      </c>
      <c r="G31" s="912"/>
      <c r="H31" s="912"/>
      <c r="I31" s="912"/>
      <c r="J31" s="952"/>
      <c r="K31" s="952"/>
      <c r="L31" s="952"/>
      <c r="M31" s="952"/>
      <c r="N31" s="952"/>
      <c r="O31" s="909"/>
      <c r="P31" s="910"/>
      <c r="Q31" s="910"/>
      <c r="R31" s="910"/>
      <c r="S31" s="911"/>
      <c r="T31" s="916">
        <f t="shared" si="0"/>
        <v>0</v>
      </c>
      <c r="U31" s="917"/>
      <c r="V31" s="917"/>
      <c r="W31" s="917"/>
      <c r="X31" s="917"/>
      <c r="Y31" s="918"/>
      <c r="Z31" s="348"/>
      <c r="AA31" s="1003"/>
      <c r="AB31" s="1004"/>
      <c r="AC31" s="1004"/>
      <c r="AD31" s="1004"/>
      <c r="AE31" s="1004"/>
      <c r="AF31" s="1004"/>
      <c r="AG31" s="1004"/>
      <c r="AH31" s="1004"/>
      <c r="AI31" s="1004"/>
      <c r="AJ31" s="1005"/>
    </row>
    <row r="32" spans="1:38" ht="21" customHeight="1">
      <c r="A32" s="347"/>
      <c r="B32" s="1180"/>
      <c r="C32" s="1118" t="s">
        <v>351</v>
      </c>
      <c r="D32" s="1118"/>
      <c r="E32" s="1118"/>
      <c r="F32" s="1118"/>
      <c r="G32" s="1118"/>
      <c r="H32" s="1118"/>
      <c r="I32" s="1118"/>
      <c r="J32" s="952"/>
      <c r="K32" s="952"/>
      <c r="L32" s="952"/>
      <c r="M32" s="952"/>
      <c r="N32" s="952"/>
      <c r="O32" s="909"/>
      <c r="P32" s="910"/>
      <c r="Q32" s="910"/>
      <c r="R32" s="910"/>
      <c r="S32" s="911"/>
      <c r="T32" s="916">
        <f t="shared" si="0"/>
        <v>0</v>
      </c>
      <c r="U32" s="917"/>
      <c r="V32" s="917"/>
      <c r="W32" s="917"/>
      <c r="X32" s="917"/>
      <c r="Y32" s="918"/>
      <c r="Z32" s="348"/>
      <c r="AA32" s="1003"/>
      <c r="AB32" s="1004"/>
      <c r="AC32" s="1004"/>
      <c r="AD32" s="1004"/>
      <c r="AE32" s="1004"/>
      <c r="AF32" s="1004"/>
      <c r="AG32" s="1004"/>
      <c r="AH32" s="1004"/>
      <c r="AI32" s="1004"/>
      <c r="AJ32" s="1005"/>
    </row>
    <row r="33" spans="1:38" ht="21" customHeight="1">
      <c r="A33" s="347"/>
      <c r="B33" s="1180"/>
      <c r="C33" s="1118" t="s">
        <v>352</v>
      </c>
      <c r="D33" s="1118"/>
      <c r="E33" s="1118"/>
      <c r="F33" s="1118"/>
      <c r="G33" s="1118"/>
      <c r="H33" s="1118"/>
      <c r="I33" s="1118"/>
      <c r="J33" s="952"/>
      <c r="K33" s="952"/>
      <c r="L33" s="952"/>
      <c r="M33" s="952"/>
      <c r="N33" s="952"/>
      <c r="O33" s="909"/>
      <c r="P33" s="910"/>
      <c r="Q33" s="910"/>
      <c r="R33" s="910"/>
      <c r="S33" s="911"/>
      <c r="T33" s="916">
        <f t="shared" si="0"/>
        <v>0</v>
      </c>
      <c r="U33" s="917"/>
      <c r="V33" s="917"/>
      <c r="W33" s="917"/>
      <c r="X33" s="917"/>
      <c r="Y33" s="918"/>
      <c r="Z33" s="348"/>
      <c r="AA33" s="1003"/>
      <c r="AB33" s="1004"/>
      <c r="AC33" s="1004"/>
      <c r="AD33" s="1004"/>
      <c r="AE33" s="1004"/>
      <c r="AF33" s="1004"/>
      <c r="AG33" s="1004"/>
      <c r="AH33" s="1004"/>
      <c r="AI33" s="1004"/>
      <c r="AJ33" s="1005"/>
    </row>
    <row r="34" spans="1:38" ht="21" customHeight="1" thickBot="1">
      <c r="A34" s="347"/>
      <c r="B34" s="1181"/>
      <c r="C34" s="1148" t="s">
        <v>353</v>
      </c>
      <c r="D34" s="1148"/>
      <c r="E34" s="1148"/>
      <c r="F34" s="1148"/>
      <c r="G34" s="1148"/>
      <c r="H34" s="1148"/>
      <c r="I34" s="1148"/>
      <c r="J34" s="1112"/>
      <c r="K34" s="1112"/>
      <c r="L34" s="1112"/>
      <c r="M34" s="1112"/>
      <c r="N34" s="1112"/>
      <c r="O34" s="922"/>
      <c r="P34" s="923"/>
      <c r="Q34" s="923"/>
      <c r="R34" s="923"/>
      <c r="S34" s="924"/>
      <c r="T34" s="925">
        <f t="shared" si="0"/>
        <v>0</v>
      </c>
      <c r="U34" s="926"/>
      <c r="V34" s="926"/>
      <c r="W34" s="926"/>
      <c r="X34" s="926"/>
      <c r="Y34" s="927"/>
      <c r="Z34" s="348"/>
      <c r="AA34" s="1006"/>
      <c r="AB34" s="1007"/>
      <c r="AC34" s="1007"/>
      <c r="AD34" s="1007"/>
      <c r="AE34" s="1007"/>
      <c r="AF34" s="1007"/>
      <c r="AG34" s="1007"/>
      <c r="AH34" s="1007"/>
      <c r="AI34" s="1007"/>
      <c r="AJ34" s="1008"/>
    </row>
    <row r="35" spans="1:38" ht="21" customHeight="1" thickBot="1">
      <c r="A35" s="347"/>
      <c r="B35" s="1115" t="s">
        <v>108</v>
      </c>
      <c r="C35" s="1149" t="s">
        <v>350</v>
      </c>
      <c r="D35" s="1149"/>
      <c r="E35" s="1149"/>
      <c r="F35" s="1149"/>
      <c r="G35" s="1149"/>
      <c r="H35" s="1149"/>
      <c r="I35" s="1149"/>
      <c r="J35" s="953"/>
      <c r="K35" s="953"/>
      <c r="L35" s="953"/>
      <c r="M35" s="953"/>
      <c r="N35" s="953"/>
      <c r="O35" s="919"/>
      <c r="P35" s="920"/>
      <c r="Q35" s="920"/>
      <c r="R35" s="920"/>
      <c r="S35" s="921"/>
      <c r="T35" s="913">
        <f t="shared" si="0"/>
        <v>0</v>
      </c>
      <c r="U35" s="914"/>
      <c r="V35" s="914"/>
      <c r="W35" s="914"/>
      <c r="X35" s="914"/>
      <c r="Y35" s="915"/>
      <c r="Z35" s="348"/>
      <c r="AA35" s="351" t="s">
        <v>805</v>
      </c>
      <c r="AB35" s="351"/>
      <c r="AC35" s="351"/>
      <c r="AD35" s="351"/>
      <c r="AE35" s="351"/>
      <c r="AF35" s="351"/>
      <c r="AG35" s="351"/>
      <c r="AH35" s="351"/>
      <c r="AI35" s="351"/>
      <c r="AJ35" s="351"/>
    </row>
    <row r="36" spans="1:38" ht="21" customHeight="1">
      <c r="A36" s="347"/>
      <c r="B36" s="1116"/>
      <c r="C36" s="1118" t="s">
        <v>351</v>
      </c>
      <c r="D36" s="1118"/>
      <c r="E36" s="1118"/>
      <c r="F36" s="1118"/>
      <c r="G36" s="1118"/>
      <c r="H36" s="1118"/>
      <c r="I36" s="1118"/>
      <c r="J36" s="952"/>
      <c r="K36" s="952"/>
      <c r="L36" s="952"/>
      <c r="M36" s="952"/>
      <c r="N36" s="952"/>
      <c r="O36" s="909"/>
      <c r="P36" s="910"/>
      <c r="Q36" s="910"/>
      <c r="R36" s="910"/>
      <c r="S36" s="911"/>
      <c r="T36" s="916">
        <f t="shared" si="0"/>
        <v>0</v>
      </c>
      <c r="U36" s="917"/>
      <c r="V36" s="917"/>
      <c r="W36" s="917"/>
      <c r="X36" s="917"/>
      <c r="Y36" s="918"/>
      <c r="Z36" s="348"/>
      <c r="AA36" s="1137" t="s">
        <v>109</v>
      </c>
      <c r="AB36" s="892"/>
      <c r="AC36" s="891" t="s">
        <v>110</v>
      </c>
      <c r="AD36" s="892"/>
      <c r="AE36" s="886" t="s">
        <v>111</v>
      </c>
      <c r="AF36" s="886"/>
      <c r="AG36" s="886"/>
      <c r="AH36" s="886"/>
      <c r="AI36" s="902" t="s">
        <v>578</v>
      </c>
      <c r="AJ36" s="900" t="s">
        <v>112</v>
      </c>
      <c r="AK36" s="48"/>
      <c r="AL36" s="77"/>
    </row>
    <row r="37" spans="1:38" ht="21" customHeight="1">
      <c r="A37" s="347"/>
      <c r="B37" s="1116"/>
      <c r="C37" s="1118" t="s">
        <v>352</v>
      </c>
      <c r="D37" s="1118"/>
      <c r="E37" s="1118"/>
      <c r="F37" s="1118"/>
      <c r="G37" s="1118"/>
      <c r="H37" s="1118"/>
      <c r="I37" s="1118"/>
      <c r="J37" s="952"/>
      <c r="K37" s="952"/>
      <c r="L37" s="952"/>
      <c r="M37" s="952"/>
      <c r="N37" s="952"/>
      <c r="O37" s="909"/>
      <c r="P37" s="910"/>
      <c r="Q37" s="910"/>
      <c r="R37" s="910"/>
      <c r="S37" s="911"/>
      <c r="T37" s="916">
        <f t="shared" si="0"/>
        <v>0</v>
      </c>
      <c r="U37" s="917"/>
      <c r="V37" s="917"/>
      <c r="W37" s="917"/>
      <c r="X37" s="917"/>
      <c r="Y37" s="918"/>
      <c r="Z37" s="348"/>
      <c r="AA37" s="1138"/>
      <c r="AB37" s="894"/>
      <c r="AC37" s="893"/>
      <c r="AD37" s="894"/>
      <c r="AE37" s="887"/>
      <c r="AF37" s="887"/>
      <c r="AG37" s="887"/>
      <c r="AH37" s="887"/>
      <c r="AI37" s="903"/>
      <c r="AJ37" s="901"/>
      <c r="AK37" s="48"/>
      <c r="AL37" s="77"/>
    </row>
    <row r="38" spans="1:38" ht="21" customHeight="1">
      <c r="A38" s="347"/>
      <c r="B38" s="1116"/>
      <c r="C38" s="1118" t="s">
        <v>353</v>
      </c>
      <c r="D38" s="1118"/>
      <c r="E38" s="1118"/>
      <c r="F38" s="1118"/>
      <c r="G38" s="1118"/>
      <c r="H38" s="1118"/>
      <c r="I38" s="1118"/>
      <c r="J38" s="952"/>
      <c r="K38" s="952"/>
      <c r="L38" s="952"/>
      <c r="M38" s="952"/>
      <c r="N38" s="952"/>
      <c r="O38" s="909"/>
      <c r="P38" s="910"/>
      <c r="Q38" s="910"/>
      <c r="R38" s="910"/>
      <c r="S38" s="911"/>
      <c r="T38" s="916">
        <f t="shared" si="0"/>
        <v>0</v>
      </c>
      <c r="U38" s="917"/>
      <c r="V38" s="917"/>
      <c r="W38" s="917"/>
      <c r="X38" s="917"/>
      <c r="Y38" s="918"/>
      <c r="Z38" s="348"/>
      <c r="AA38" s="897" t="s">
        <v>113</v>
      </c>
      <c r="AB38" s="898"/>
      <c r="AC38" s="899"/>
      <c r="AD38" s="899"/>
      <c r="AE38" s="880"/>
      <c r="AF38" s="880"/>
      <c r="AG38" s="880"/>
      <c r="AH38" s="880"/>
      <c r="AI38" s="904"/>
      <c r="AJ38" s="567"/>
      <c r="AK38" s="48"/>
      <c r="AL38" s="77"/>
    </row>
    <row r="39" spans="1:38" ht="21" customHeight="1" thickBot="1">
      <c r="A39" s="347"/>
      <c r="B39" s="1117"/>
      <c r="C39" s="1111" t="s">
        <v>354</v>
      </c>
      <c r="D39" s="1111"/>
      <c r="E39" s="1111"/>
      <c r="F39" s="1111"/>
      <c r="G39" s="1111"/>
      <c r="H39" s="1111"/>
      <c r="I39" s="1111"/>
      <c r="J39" s="1112"/>
      <c r="K39" s="1112"/>
      <c r="L39" s="1112"/>
      <c r="M39" s="1112"/>
      <c r="N39" s="1112"/>
      <c r="O39" s="922"/>
      <c r="P39" s="923"/>
      <c r="Q39" s="923"/>
      <c r="R39" s="923"/>
      <c r="S39" s="924"/>
      <c r="T39" s="925">
        <f t="shared" si="0"/>
        <v>0</v>
      </c>
      <c r="U39" s="926"/>
      <c r="V39" s="926"/>
      <c r="W39" s="926"/>
      <c r="X39" s="926"/>
      <c r="Y39" s="927"/>
      <c r="Z39" s="348"/>
      <c r="AA39" s="897"/>
      <c r="AB39" s="898"/>
      <c r="AC39" s="880"/>
      <c r="AD39" s="880"/>
      <c r="AE39" s="880"/>
      <c r="AF39" s="880"/>
      <c r="AG39" s="880"/>
      <c r="AH39" s="880"/>
      <c r="AI39" s="905"/>
      <c r="AJ39" s="567"/>
      <c r="AK39" s="48"/>
      <c r="AL39" s="77"/>
    </row>
    <row r="40" spans="1:38" ht="21" customHeight="1">
      <c r="A40" s="347"/>
      <c r="B40" s="931" t="s">
        <v>114</v>
      </c>
      <c r="C40" s="932"/>
      <c r="D40" s="932"/>
      <c r="E40" s="932"/>
      <c r="F40" s="960" t="s">
        <v>115</v>
      </c>
      <c r="G40" s="932"/>
      <c r="H40" s="932"/>
      <c r="I40" s="961"/>
      <c r="J40" s="953">
        <v>0</v>
      </c>
      <c r="K40" s="953"/>
      <c r="L40" s="953"/>
      <c r="M40" s="953"/>
      <c r="N40" s="953"/>
      <c r="O40" s="919"/>
      <c r="P40" s="920"/>
      <c r="Q40" s="920"/>
      <c r="R40" s="920"/>
      <c r="S40" s="921"/>
      <c r="T40" s="913">
        <f t="shared" si="0"/>
        <v>0</v>
      </c>
      <c r="U40" s="914"/>
      <c r="V40" s="914"/>
      <c r="W40" s="914"/>
      <c r="X40" s="914"/>
      <c r="Y40" s="915"/>
      <c r="Z40" s="348"/>
      <c r="AA40" s="897"/>
      <c r="AB40" s="898"/>
      <c r="AC40" s="880"/>
      <c r="AD40" s="880"/>
      <c r="AE40" s="880"/>
      <c r="AF40" s="880"/>
      <c r="AG40" s="880"/>
      <c r="AH40" s="880"/>
      <c r="AI40" s="905"/>
      <c r="AJ40" s="567"/>
      <c r="AK40" s="48"/>
      <c r="AL40" s="77"/>
    </row>
    <row r="41" spans="1:38" ht="21" customHeight="1" thickBot="1">
      <c r="A41" s="347"/>
      <c r="B41" s="935"/>
      <c r="C41" s="936"/>
      <c r="D41" s="936"/>
      <c r="E41" s="936"/>
      <c r="F41" s="1020" t="s">
        <v>116</v>
      </c>
      <c r="G41" s="936"/>
      <c r="H41" s="936"/>
      <c r="I41" s="1055"/>
      <c r="J41" s="1112">
        <v>0</v>
      </c>
      <c r="K41" s="1112"/>
      <c r="L41" s="1112"/>
      <c r="M41" s="1112"/>
      <c r="N41" s="1112"/>
      <c r="O41" s="922"/>
      <c r="P41" s="923"/>
      <c r="Q41" s="923"/>
      <c r="R41" s="923"/>
      <c r="S41" s="924"/>
      <c r="T41" s="925">
        <f t="shared" si="0"/>
        <v>0</v>
      </c>
      <c r="U41" s="926"/>
      <c r="V41" s="926"/>
      <c r="W41" s="926"/>
      <c r="X41" s="926"/>
      <c r="Y41" s="927"/>
      <c r="Z41" s="348"/>
      <c r="AA41" s="897"/>
      <c r="AB41" s="898"/>
      <c r="AC41" s="880"/>
      <c r="AD41" s="880"/>
      <c r="AE41" s="880"/>
      <c r="AF41" s="880"/>
      <c r="AG41" s="880"/>
      <c r="AH41" s="880"/>
      <c r="AI41" s="905"/>
      <c r="AJ41" s="567"/>
      <c r="AK41" s="48"/>
      <c r="AL41" s="77"/>
    </row>
    <row r="42" spans="1:38" ht="21" customHeight="1" thickBot="1">
      <c r="A42" s="347"/>
      <c r="B42" s="1205" t="s">
        <v>117</v>
      </c>
      <c r="C42" s="1206"/>
      <c r="D42" s="1206"/>
      <c r="E42" s="1206"/>
      <c r="F42" s="1206"/>
      <c r="G42" s="1206"/>
      <c r="H42" s="1206"/>
      <c r="I42" s="1206"/>
      <c r="J42" s="1142">
        <f>SUM(J30:M41)</f>
        <v>0</v>
      </c>
      <c r="K42" s="1142"/>
      <c r="L42" s="1142"/>
      <c r="M42" s="1142"/>
      <c r="N42" s="1142"/>
      <c r="O42" s="1108">
        <f>SUM(O30:S41)</f>
        <v>0</v>
      </c>
      <c r="P42" s="1109"/>
      <c r="Q42" s="1109"/>
      <c r="R42" s="1109"/>
      <c r="S42" s="1143"/>
      <c r="T42" s="1108">
        <f>-O42+J42</f>
        <v>0</v>
      </c>
      <c r="U42" s="1109"/>
      <c r="V42" s="1109"/>
      <c r="W42" s="1109"/>
      <c r="X42" s="1109"/>
      <c r="Y42" s="1110"/>
      <c r="Z42" s="348"/>
      <c r="AA42" s="897"/>
      <c r="AB42" s="898"/>
      <c r="AC42" s="880"/>
      <c r="AD42" s="880"/>
      <c r="AE42" s="880"/>
      <c r="AF42" s="880"/>
      <c r="AG42" s="880"/>
      <c r="AH42" s="880"/>
      <c r="AI42" s="905"/>
      <c r="AJ42" s="567"/>
      <c r="AK42" s="48"/>
      <c r="AL42" s="77"/>
    </row>
    <row r="43" spans="1:38" ht="21" customHeight="1" thickTop="1">
      <c r="A43" s="347"/>
      <c r="B43" s="1113" t="s">
        <v>118</v>
      </c>
      <c r="C43" s="1114"/>
      <c r="D43" s="1114"/>
      <c r="E43" s="1114"/>
      <c r="F43" s="1114"/>
      <c r="G43" s="1114"/>
      <c r="H43" s="1114"/>
      <c r="I43" s="1114"/>
      <c r="J43" s="1114"/>
      <c r="K43" s="1114"/>
      <c r="L43" s="1114"/>
      <c r="M43" s="1114"/>
      <c r="N43" s="1114"/>
      <c r="O43" s="1114"/>
      <c r="P43" s="1114"/>
      <c r="Q43" s="1114"/>
      <c r="R43" s="1114"/>
      <c r="S43" s="1114"/>
      <c r="T43" s="1106">
        <f>IF(SUM(J30:N39,O30:S40)=0,0,ROUNDDOWN(1-SUM(O30:S40)/SUM(J30:N39),2)*100)</f>
        <v>0</v>
      </c>
      <c r="U43" s="1107"/>
      <c r="V43" s="1107"/>
      <c r="W43" s="1107"/>
      <c r="X43" s="1075" t="s">
        <v>355</v>
      </c>
      <c r="Y43" s="1076"/>
      <c r="Z43" s="348"/>
      <c r="AA43" s="897"/>
      <c r="AB43" s="898"/>
      <c r="AC43" s="880"/>
      <c r="AD43" s="880"/>
      <c r="AE43" s="880"/>
      <c r="AF43" s="880"/>
      <c r="AG43" s="880"/>
      <c r="AH43" s="880"/>
      <c r="AI43" s="905"/>
      <c r="AJ43" s="567"/>
      <c r="AK43" s="48"/>
      <c r="AL43" s="77"/>
    </row>
    <row r="44" spans="1:38" ht="21" customHeight="1">
      <c r="A44" s="347"/>
      <c r="B44" s="1105" t="s">
        <v>119</v>
      </c>
      <c r="C44" s="969"/>
      <c r="D44" s="969"/>
      <c r="E44" s="969"/>
      <c r="F44" s="969"/>
      <c r="G44" s="969"/>
      <c r="H44" s="969"/>
      <c r="I44" s="969"/>
      <c r="J44" s="969"/>
      <c r="K44" s="969"/>
      <c r="L44" s="969"/>
      <c r="M44" s="969"/>
      <c r="N44" s="969"/>
      <c r="O44" s="969"/>
      <c r="P44" s="969"/>
      <c r="Q44" s="969"/>
      <c r="R44" s="969"/>
      <c r="S44" s="969"/>
      <c r="T44" s="1098">
        <f>IF(SUM(J30:N39,O30:S41)=0,0,ROUNDDOWN(1-SUM(O30:S41)/SUM(J30:N39),2)*100)</f>
        <v>0</v>
      </c>
      <c r="U44" s="1099"/>
      <c r="V44" s="1099"/>
      <c r="W44" s="1099"/>
      <c r="X44" s="1084" t="s">
        <v>355</v>
      </c>
      <c r="Y44" s="1085"/>
      <c r="Z44" s="348"/>
      <c r="AA44" s="897"/>
      <c r="AB44" s="898"/>
      <c r="AC44" s="880"/>
      <c r="AD44" s="880"/>
      <c r="AE44" s="880"/>
      <c r="AF44" s="880"/>
      <c r="AG44" s="880"/>
      <c r="AH44" s="880"/>
      <c r="AI44" s="905"/>
      <c r="AJ44" s="567"/>
      <c r="AK44" s="48"/>
      <c r="AL44" s="77"/>
    </row>
    <row r="45" spans="1:38" ht="21" customHeight="1">
      <c r="A45" s="347"/>
      <c r="B45" s="1105" t="s">
        <v>120</v>
      </c>
      <c r="C45" s="969"/>
      <c r="D45" s="969"/>
      <c r="E45" s="969"/>
      <c r="F45" s="969"/>
      <c r="G45" s="969"/>
      <c r="H45" s="969"/>
      <c r="I45" s="969"/>
      <c r="J45" s="969"/>
      <c r="K45" s="969"/>
      <c r="L45" s="969"/>
      <c r="M45" s="969"/>
      <c r="N45" s="969"/>
      <c r="O45" s="969"/>
      <c r="P45" s="969"/>
      <c r="Q45" s="969"/>
      <c r="R45" s="969"/>
      <c r="S45" s="969"/>
      <c r="T45" s="1098">
        <f>IFERROR(ROUNDDOWN(O41/J42*100,0),0)*-1</f>
        <v>0</v>
      </c>
      <c r="U45" s="1099"/>
      <c r="V45" s="1099"/>
      <c r="W45" s="1099"/>
      <c r="X45" s="1084" t="s">
        <v>355</v>
      </c>
      <c r="Y45" s="1085"/>
      <c r="Z45" s="348"/>
      <c r="AA45" s="897"/>
      <c r="AB45" s="898"/>
      <c r="AC45" s="880"/>
      <c r="AD45" s="880"/>
      <c r="AE45" s="880"/>
      <c r="AF45" s="880"/>
      <c r="AG45" s="880"/>
      <c r="AH45" s="880"/>
      <c r="AI45" s="905"/>
      <c r="AJ45" s="567"/>
      <c r="AK45" s="48"/>
      <c r="AL45" s="77"/>
    </row>
    <row r="46" spans="1:38" ht="21" customHeight="1" thickBot="1">
      <c r="A46" s="347"/>
      <c r="B46" s="935" t="s">
        <v>121</v>
      </c>
      <c r="C46" s="936"/>
      <c r="D46" s="936"/>
      <c r="E46" s="936"/>
      <c r="F46" s="936"/>
      <c r="G46" s="936"/>
      <c r="H46" s="936"/>
      <c r="I46" s="936"/>
      <c r="J46" s="936"/>
      <c r="K46" s="936"/>
      <c r="L46" s="936"/>
      <c r="M46" s="936"/>
      <c r="N46" s="936"/>
      <c r="O46" s="936"/>
      <c r="P46" s="936"/>
      <c r="Q46" s="936"/>
      <c r="R46" s="936"/>
      <c r="S46" s="936"/>
      <c r="T46" s="1072"/>
      <c r="U46" s="1073"/>
      <c r="V46" s="1073"/>
      <c r="W46" s="1073"/>
      <c r="X46" s="1073"/>
      <c r="Y46" s="1074"/>
      <c r="Z46" s="348"/>
      <c r="AA46" s="897"/>
      <c r="AB46" s="898"/>
      <c r="AC46" s="880"/>
      <c r="AD46" s="880"/>
      <c r="AE46" s="880"/>
      <c r="AF46" s="880"/>
      <c r="AG46" s="880"/>
      <c r="AH46" s="880"/>
      <c r="AI46" s="905"/>
      <c r="AJ46" s="567"/>
      <c r="AK46" s="48"/>
      <c r="AL46" s="77"/>
    </row>
    <row r="47" spans="1:38" ht="21" customHeight="1" thickBot="1">
      <c r="A47" s="347"/>
      <c r="B47" s="376" t="s">
        <v>793</v>
      </c>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0"/>
      <c r="AA47" s="897"/>
      <c r="AB47" s="898"/>
      <c r="AC47" s="880"/>
      <c r="AD47" s="880"/>
      <c r="AE47" s="880"/>
      <c r="AF47" s="880"/>
      <c r="AG47" s="880"/>
      <c r="AH47" s="880"/>
      <c r="AI47" s="905"/>
      <c r="AJ47" s="567"/>
      <c r="AK47" s="48"/>
      <c r="AL47" s="77"/>
    </row>
    <row r="48" spans="1:38" ht="21" customHeight="1">
      <c r="A48" s="347"/>
      <c r="B48" s="1139" t="s">
        <v>845</v>
      </c>
      <c r="C48" s="1140"/>
      <c r="D48" s="1140"/>
      <c r="E48" s="1140"/>
      <c r="F48" s="1140"/>
      <c r="G48" s="1140"/>
      <c r="H48" s="1140"/>
      <c r="I48" s="1140"/>
      <c r="J48" s="1140"/>
      <c r="K48" s="1140"/>
      <c r="L48" s="1140"/>
      <c r="M48" s="1140"/>
      <c r="N48" s="1140"/>
      <c r="O48" s="1140"/>
      <c r="P48" s="1140"/>
      <c r="Q48" s="1140"/>
      <c r="R48" s="1140"/>
      <c r="S48" s="1140"/>
      <c r="T48" s="1140"/>
      <c r="U48" s="1140"/>
      <c r="V48" s="1140"/>
      <c r="W48" s="1140"/>
      <c r="X48" s="1140"/>
      <c r="Y48" s="1141"/>
      <c r="Z48" s="370"/>
      <c r="AA48" s="897"/>
      <c r="AB48" s="898"/>
      <c r="AC48" s="880"/>
      <c r="AD48" s="880"/>
      <c r="AE48" s="880"/>
      <c r="AF48" s="880"/>
      <c r="AG48" s="880"/>
      <c r="AH48" s="880"/>
      <c r="AI48" s="905"/>
      <c r="AJ48" s="567"/>
      <c r="AK48" s="48"/>
      <c r="AL48" s="77"/>
    </row>
    <row r="49" spans="1:38" ht="21" customHeight="1">
      <c r="A49" s="347"/>
      <c r="B49" s="1192" t="s">
        <v>810</v>
      </c>
      <c r="C49" s="1193"/>
      <c r="D49" s="1193"/>
      <c r="E49" s="1193"/>
      <c r="F49" s="1193"/>
      <c r="G49" s="1193"/>
      <c r="H49" s="1193"/>
      <c r="I49" s="1193"/>
      <c r="J49" s="1193"/>
      <c r="K49" s="1193"/>
      <c r="L49" s="1193"/>
      <c r="M49" s="1193"/>
      <c r="N49" s="1193"/>
      <c r="O49" s="1193"/>
      <c r="P49" s="1193"/>
      <c r="Q49" s="1193"/>
      <c r="R49" s="1193"/>
      <c r="S49" s="1193"/>
      <c r="T49" s="1193"/>
      <c r="U49" s="1193"/>
      <c r="V49" s="1193"/>
      <c r="W49" s="1193"/>
      <c r="X49" s="1193"/>
      <c r="Y49" s="1191" t="s">
        <v>357</v>
      </c>
      <c r="Z49" s="374"/>
      <c r="AA49" s="897"/>
      <c r="AB49" s="898"/>
      <c r="AC49" s="880"/>
      <c r="AD49" s="880"/>
      <c r="AE49" s="880"/>
      <c r="AF49" s="880"/>
      <c r="AG49" s="880"/>
      <c r="AH49" s="880"/>
      <c r="AI49" s="906"/>
      <c r="AJ49" s="567"/>
      <c r="AK49" s="48"/>
      <c r="AL49" s="77"/>
    </row>
    <row r="50" spans="1:38" ht="21" customHeight="1">
      <c r="A50" s="347"/>
      <c r="B50" s="1192"/>
      <c r="C50" s="1193"/>
      <c r="D50" s="1193"/>
      <c r="E50" s="1193"/>
      <c r="F50" s="1193"/>
      <c r="G50" s="1193"/>
      <c r="H50" s="1193"/>
      <c r="I50" s="1193"/>
      <c r="J50" s="1193"/>
      <c r="K50" s="1193"/>
      <c r="L50" s="1193"/>
      <c r="M50" s="1193"/>
      <c r="N50" s="1193"/>
      <c r="O50" s="1193"/>
      <c r="P50" s="1193"/>
      <c r="Q50" s="1193"/>
      <c r="R50" s="1193"/>
      <c r="S50" s="1193"/>
      <c r="T50" s="1193"/>
      <c r="U50" s="1193"/>
      <c r="V50" s="1193"/>
      <c r="W50" s="1193"/>
      <c r="X50" s="1193"/>
      <c r="Y50" s="1191"/>
      <c r="Z50" s="374"/>
      <c r="AA50" s="569" t="s">
        <v>356</v>
      </c>
      <c r="AB50" s="362"/>
      <c r="AC50" s="880"/>
      <c r="AD50" s="880"/>
      <c r="AE50" s="880"/>
      <c r="AF50" s="880"/>
      <c r="AG50" s="880"/>
      <c r="AH50" s="880"/>
      <c r="AI50" s="369"/>
      <c r="AJ50" s="567"/>
      <c r="AK50" s="48"/>
      <c r="AL50" s="77"/>
    </row>
    <row r="51" spans="1:38" ht="21" customHeight="1">
      <c r="A51" s="347"/>
      <c r="B51" s="1096" t="s">
        <v>794</v>
      </c>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400" t="s">
        <v>357</v>
      </c>
      <c r="Z51" s="374"/>
      <c r="AA51" s="569"/>
      <c r="AB51" s="362"/>
      <c r="AC51" s="880"/>
      <c r="AD51" s="880"/>
      <c r="AE51" s="880"/>
      <c r="AF51" s="880"/>
      <c r="AG51" s="880"/>
      <c r="AH51" s="880"/>
      <c r="AI51" s="369"/>
      <c r="AJ51" s="567"/>
      <c r="AK51" s="48"/>
      <c r="AL51" s="77"/>
    </row>
    <row r="52" spans="1:38" ht="21" customHeight="1" thickBot="1">
      <c r="A52" s="347"/>
      <c r="B52" s="1102" t="s">
        <v>828</v>
      </c>
      <c r="C52" s="1103"/>
      <c r="D52" s="1103"/>
      <c r="E52" s="1103"/>
      <c r="F52" s="1103"/>
      <c r="G52" s="1103"/>
      <c r="H52" s="1103"/>
      <c r="I52" s="1103"/>
      <c r="J52" s="1103"/>
      <c r="K52" s="1103"/>
      <c r="L52" s="1103"/>
      <c r="M52" s="1103"/>
      <c r="N52" s="1103"/>
      <c r="O52" s="1103"/>
      <c r="P52" s="1103"/>
      <c r="Q52" s="1103"/>
      <c r="R52" s="1103"/>
      <c r="S52" s="1103"/>
      <c r="T52" s="1103"/>
      <c r="U52" s="1103"/>
      <c r="V52" s="1103"/>
      <c r="W52" s="1103"/>
      <c r="X52" s="1104"/>
      <c r="Y52" s="455" t="s">
        <v>357</v>
      </c>
      <c r="Z52" s="374"/>
      <c r="AA52" s="569"/>
      <c r="AB52" s="362"/>
      <c r="AC52" s="880"/>
      <c r="AD52" s="880"/>
      <c r="AE52" s="880"/>
      <c r="AF52" s="880"/>
      <c r="AG52" s="880"/>
      <c r="AH52" s="880"/>
      <c r="AI52" s="369"/>
      <c r="AJ52" s="567"/>
      <c r="AK52" s="48"/>
      <c r="AL52" s="77"/>
    </row>
    <row r="53" spans="1:38" ht="21" customHeight="1">
      <c r="A53" s="347"/>
      <c r="B53" s="1086" t="s">
        <v>775</v>
      </c>
      <c r="C53" s="1087"/>
      <c r="D53" s="1087"/>
      <c r="E53" s="1087"/>
      <c r="F53" s="1088"/>
      <c r="G53" s="1089" t="s">
        <v>846</v>
      </c>
      <c r="H53" s="1087"/>
      <c r="I53" s="1087"/>
      <c r="J53" s="1087"/>
      <c r="K53" s="1087"/>
      <c r="L53" s="1087"/>
      <c r="M53" s="1087"/>
      <c r="N53" s="1087"/>
      <c r="O53" s="1087"/>
      <c r="P53" s="1087"/>
      <c r="Q53" s="1087"/>
      <c r="R53" s="1087"/>
      <c r="S53" s="1087"/>
      <c r="T53" s="1087"/>
      <c r="U53" s="1087"/>
      <c r="V53" s="1087"/>
      <c r="W53" s="1087"/>
      <c r="X53" s="1087"/>
      <c r="Y53" s="1090"/>
      <c r="Z53" s="374"/>
      <c r="AA53" s="569"/>
      <c r="AB53" s="362"/>
      <c r="AC53" s="880"/>
      <c r="AD53" s="880"/>
      <c r="AE53" s="880"/>
      <c r="AF53" s="880"/>
      <c r="AG53" s="880"/>
      <c r="AH53" s="880"/>
      <c r="AI53" s="369"/>
      <c r="AJ53" s="567"/>
      <c r="AK53" s="48"/>
      <c r="AL53" s="77"/>
    </row>
    <row r="54" spans="1:38" ht="21" customHeight="1">
      <c r="A54" s="347"/>
      <c r="B54" s="1134" t="s">
        <v>776</v>
      </c>
      <c r="C54" s="1135"/>
      <c r="D54" s="1135"/>
      <c r="E54" s="1135"/>
      <c r="F54" s="1136"/>
      <c r="G54" s="1091"/>
      <c r="H54" s="1092"/>
      <c r="I54" s="1092"/>
      <c r="J54" s="1092"/>
      <c r="K54" s="1092"/>
      <c r="L54" s="1092"/>
      <c r="M54" s="1093"/>
      <c r="N54" s="1094"/>
      <c r="O54" s="1094"/>
      <c r="P54" s="1094"/>
      <c r="Q54" s="1094"/>
      <c r="R54" s="1094"/>
      <c r="S54" s="1094"/>
      <c r="T54" s="1094"/>
      <c r="U54" s="1094"/>
      <c r="V54" s="1094"/>
      <c r="W54" s="1094"/>
      <c r="X54" s="1094"/>
      <c r="Y54" s="1095"/>
      <c r="Z54" s="374"/>
      <c r="AA54" s="569"/>
      <c r="AB54" s="362"/>
      <c r="AC54" s="880"/>
      <c r="AD54" s="880"/>
      <c r="AE54" s="880"/>
      <c r="AF54" s="880"/>
      <c r="AG54" s="880"/>
      <c r="AH54" s="880"/>
      <c r="AI54" s="369"/>
      <c r="AJ54" s="567"/>
      <c r="AK54" s="48"/>
      <c r="AL54" s="77"/>
    </row>
    <row r="55" spans="1:38" ht="21" customHeight="1">
      <c r="A55" s="347"/>
      <c r="B55" s="1134" t="s">
        <v>777</v>
      </c>
      <c r="C55" s="1135"/>
      <c r="D55" s="1135"/>
      <c r="E55" s="1135"/>
      <c r="F55" s="1136"/>
      <c r="G55" s="1091"/>
      <c r="H55" s="1092"/>
      <c r="I55" s="1092"/>
      <c r="J55" s="1092"/>
      <c r="K55" s="1092"/>
      <c r="L55" s="1092"/>
      <c r="M55" s="1093"/>
      <c r="N55" s="1094"/>
      <c r="O55" s="1094"/>
      <c r="P55" s="1094"/>
      <c r="Q55" s="1094"/>
      <c r="R55" s="1094"/>
      <c r="S55" s="1094"/>
      <c r="T55" s="1094"/>
      <c r="U55" s="1094"/>
      <c r="V55" s="1094"/>
      <c r="W55" s="1094"/>
      <c r="X55" s="1094"/>
      <c r="Y55" s="1095"/>
      <c r="Z55" s="374"/>
      <c r="AA55" s="569"/>
      <c r="AB55" s="362"/>
      <c r="AC55" s="880"/>
      <c r="AD55" s="880"/>
      <c r="AE55" s="880"/>
      <c r="AF55" s="880"/>
      <c r="AG55" s="880"/>
      <c r="AH55" s="880"/>
      <c r="AI55" s="369"/>
      <c r="AJ55" s="567"/>
      <c r="AK55" s="48"/>
      <c r="AL55" s="77"/>
    </row>
    <row r="56" spans="1:38" ht="21" customHeight="1" thickBot="1">
      <c r="A56" s="347"/>
      <c r="B56" s="1078" t="s">
        <v>778</v>
      </c>
      <c r="C56" s="1079"/>
      <c r="D56" s="1079"/>
      <c r="E56" s="1079"/>
      <c r="F56" s="1079"/>
      <c r="G56" s="1080"/>
      <c r="H56" s="1080"/>
      <c r="I56" s="1080"/>
      <c r="J56" s="1080"/>
      <c r="K56" s="1080"/>
      <c r="L56" s="1081"/>
      <c r="M56" s="1082"/>
      <c r="N56" s="1082"/>
      <c r="O56" s="1082"/>
      <c r="P56" s="1082"/>
      <c r="Q56" s="1082"/>
      <c r="R56" s="1082"/>
      <c r="S56" s="1082"/>
      <c r="T56" s="1082"/>
      <c r="U56" s="1082"/>
      <c r="V56" s="1082"/>
      <c r="W56" s="1082"/>
      <c r="X56" s="1082"/>
      <c r="Y56" s="1083"/>
      <c r="Z56" s="374"/>
      <c r="AA56" s="569"/>
      <c r="AB56" s="362"/>
      <c r="AC56" s="880"/>
      <c r="AD56" s="880"/>
      <c r="AE56" s="880"/>
      <c r="AF56" s="880"/>
      <c r="AG56" s="880"/>
      <c r="AH56" s="880"/>
      <c r="AI56" s="369"/>
      <c r="AJ56" s="567"/>
      <c r="AK56" s="48"/>
      <c r="AL56" s="77"/>
    </row>
    <row r="57" spans="1:38" ht="21" customHeight="1">
      <c r="A57" s="347"/>
      <c r="B57" s="1077"/>
      <c r="C57" s="1077"/>
      <c r="D57" s="1077"/>
      <c r="E57" s="1077"/>
      <c r="F57" s="1077"/>
      <c r="G57" s="1100"/>
      <c r="H57" s="1100"/>
      <c r="I57" s="1100"/>
      <c r="J57" s="1100"/>
      <c r="K57" s="1100"/>
      <c r="L57" s="1100"/>
      <c r="M57" s="1101"/>
      <c r="N57" s="1101"/>
      <c r="O57" s="1101"/>
      <c r="P57" s="1101"/>
      <c r="Q57" s="1101"/>
      <c r="R57" s="1101"/>
      <c r="S57" s="1101"/>
      <c r="T57" s="1101"/>
      <c r="U57" s="1101"/>
      <c r="V57" s="1101"/>
      <c r="W57" s="1101"/>
      <c r="X57" s="1101"/>
      <c r="Y57" s="1101"/>
      <c r="Z57" s="568"/>
      <c r="AA57" s="569"/>
      <c r="AB57" s="362"/>
      <c r="AC57" s="880"/>
      <c r="AD57" s="880"/>
      <c r="AE57" s="880"/>
      <c r="AF57" s="880"/>
      <c r="AG57" s="880"/>
      <c r="AH57" s="880"/>
      <c r="AI57" s="369"/>
      <c r="AJ57" s="567"/>
      <c r="AK57" s="48"/>
      <c r="AL57" s="77"/>
    </row>
    <row r="58" spans="1:38" ht="21" customHeight="1">
      <c r="A58" s="347"/>
      <c r="B58" s="1077"/>
      <c r="C58" s="1077"/>
      <c r="D58" s="1077"/>
      <c r="E58" s="1077"/>
      <c r="F58" s="1077"/>
      <c r="G58" s="1077"/>
      <c r="H58" s="1077"/>
      <c r="I58" s="1077"/>
      <c r="J58" s="378"/>
      <c r="K58" s="378"/>
      <c r="L58" s="378"/>
      <c r="M58" s="378"/>
      <c r="N58" s="378"/>
      <c r="O58" s="378"/>
      <c r="P58" s="378"/>
      <c r="Q58" s="378"/>
      <c r="R58" s="378"/>
      <c r="S58" s="378"/>
      <c r="T58" s="378"/>
      <c r="U58" s="378"/>
      <c r="V58" s="378"/>
      <c r="W58" s="378"/>
      <c r="X58" s="378"/>
      <c r="Y58" s="378"/>
      <c r="Z58" s="568"/>
      <c r="AA58" s="569"/>
      <c r="AB58" s="362"/>
      <c r="AC58" s="880"/>
      <c r="AD58" s="880"/>
      <c r="AE58" s="880"/>
      <c r="AF58" s="880"/>
      <c r="AG58" s="880"/>
      <c r="AH58" s="880"/>
      <c r="AI58" s="369"/>
      <c r="AJ58" s="567"/>
      <c r="AK58" s="48"/>
      <c r="AL58" s="77"/>
    </row>
    <row r="59" spans="1:38" ht="21" customHeight="1">
      <c r="A59" s="347"/>
      <c r="B59" s="1077"/>
      <c r="C59" s="1077"/>
      <c r="D59" s="1077"/>
      <c r="E59" s="1077"/>
      <c r="F59" s="1077"/>
      <c r="G59" s="1077"/>
      <c r="H59" s="1077"/>
      <c r="I59" s="1077"/>
      <c r="J59" s="378"/>
      <c r="K59" s="378"/>
      <c r="L59" s="378"/>
      <c r="M59" s="378"/>
      <c r="N59" s="378"/>
      <c r="O59" s="378"/>
      <c r="P59" s="378"/>
      <c r="Q59" s="378"/>
      <c r="R59" s="378"/>
      <c r="S59" s="378"/>
      <c r="T59" s="378"/>
      <c r="U59" s="378"/>
      <c r="V59" s="378"/>
      <c r="W59" s="378"/>
      <c r="X59" s="378"/>
      <c r="Y59" s="378"/>
      <c r="Z59" s="370"/>
      <c r="AA59" s="569"/>
      <c r="AB59" s="362"/>
      <c r="AC59" s="880"/>
      <c r="AD59" s="880"/>
      <c r="AE59" s="880"/>
      <c r="AF59" s="880"/>
      <c r="AG59" s="880"/>
      <c r="AH59" s="880"/>
      <c r="AI59" s="369"/>
      <c r="AJ59" s="567"/>
      <c r="AK59" s="48"/>
      <c r="AL59" s="77"/>
    </row>
    <row r="60" spans="1:38" ht="21" customHeight="1">
      <c r="A60" s="347"/>
      <c r="B60" s="1077"/>
      <c r="C60" s="1077"/>
      <c r="D60" s="1077"/>
      <c r="E60" s="1077"/>
      <c r="F60" s="1077"/>
      <c r="G60" s="1077"/>
      <c r="H60" s="1077"/>
      <c r="I60" s="1077"/>
      <c r="J60" s="378"/>
      <c r="K60" s="378"/>
      <c r="L60" s="378"/>
      <c r="M60" s="378"/>
      <c r="N60" s="378"/>
      <c r="O60" s="378"/>
      <c r="P60" s="378"/>
      <c r="Q60" s="378"/>
      <c r="R60" s="378"/>
      <c r="S60" s="378"/>
      <c r="T60" s="378"/>
      <c r="U60" s="378"/>
      <c r="V60" s="378"/>
      <c r="W60" s="378"/>
      <c r="X60" s="378"/>
      <c r="Y60" s="378"/>
      <c r="Z60" s="370"/>
      <c r="AA60" s="569"/>
      <c r="AB60" s="362"/>
      <c r="AC60" s="880"/>
      <c r="AD60" s="880"/>
      <c r="AE60" s="880"/>
      <c r="AF60" s="880"/>
      <c r="AG60" s="880"/>
      <c r="AH60" s="880"/>
      <c r="AI60" s="369"/>
      <c r="AJ60" s="567"/>
      <c r="AK60" s="48"/>
      <c r="AL60" s="77"/>
    </row>
    <row r="61" spans="1:38" ht="21" customHeight="1">
      <c r="A61" s="347"/>
      <c r="B61" s="1077"/>
      <c r="C61" s="1077"/>
      <c r="D61" s="1077"/>
      <c r="E61" s="1077"/>
      <c r="F61" s="1077"/>
      <c r="G61" s="1077"/>
      <c r="H61" s="1077"/>
      <c r="I61" s="1077"/>
      <c r="J61" s="378"/>
      <c r="K61" s="378"/>
      <c r="L61" s="378"/>
      <c r="M61" s="378"/>
      <c r="N61" s="378"/>
      <c r="O61" s="378"/>
      <c r="P61" s="378"/>
      <c r="Q61" s="378"/>
      <c r="R61" s="378"/>
      <c r="S61" s="378"/>
      <c r="T61" s="377"/>
      <c r="U61" s="379"/>
      <c r="V61" s="379"/>
      <c r="W61" s="377"/>
      <c r="X61" s="377"/>
      <c r="Y61" s="377"/>
      <c r="Z61" s="370"/>
      <c r="AA61" s="569"/>
      <c r="AB61" s="362"/>
      <c r="AC61" s="880"/>
      <c r="AD61" s="880"/>
      <c r="AE61" s="880"/>
      <c r="AF61" s="880"/>
      <c r="AG61" s="880"/>
      <c r="AH61" s="880"/>
      <c r="AI61" s="369"/>
      <c r="AJ61" s="567"/>
      <c r="AK61" s="48"/>
      <c r="AL61" s="77"/>
    </row>
    <row r="62" spans="1:38" ht="21" customHeight="1">
      <c r="A62" s="347"/>
      <c r="B62" s="378"/>
      <c r="C62" s="378"/>
      <c r="D62" s="378"/>
      <c r="E62" s="378"/>
      <c r="F62" s="378"/>
      <c r="G62" s="378"/>
      <c r="H62" s="378"/>
      <c r="I62" s="378"/>
      <c r="J62" s="378"/>
      <c r="K62" s="378"/>
      <c r="L62" s="378"/>
      <c r="M62" s="378"/>
      <c r="N62" s="378"/>
      <c r="O62" s="378"/>
      <c r="P62" s="378"/>
      <c r="Q62" s="378"/>
      <c r="R62" s="378"/>
      <c r="S62" s="378"/>
      <c r="T62" s="377"/>
      <c r="U62" s="379"/>
      <c r="V62" s="379"/>
      <c r="W62" s="377"/>
      <c r="X62" s="377"/>
      <c r="Y62" s="377"/>
      <c r="Z62" s="370"/>
      <c r="AA62" s="569"/>
      <c r="AB62" s="362"/>
      <c r="AC62" s="880"/>
      <c r="AD62" s="880"/>
      <c r="AE62" s="880"/>
      <c r="AF62" s="880"/>
      <c r="AG62" s="880"/>
      <c r="AH62" s="880"/>
      <c r="AI62" s="369"/>
      <c r="AJ62" s="567"/>
      <c r="AK62" s="48"/>
      <c r="AL62" s="77"/>
    </row>
    <row r="63" spans="1:38" ht="21" customHeight="1">
      <c r="A63" s="347"/>
      <c r="B63" s="378"/>
      <c r="C63" s="378"/>
      <c r="D63" s="378"/>
      <c r="E63" s="378"/>
      <c r="F63" s="378"/>
      <c r="G63" s="378"/>
      <c r="H63" s="378"/>
      <c r="I63" s="378"/>
      <c r="J63" s="378"/>
      <c r="K63" s="378"/>
      <c r="L63" s="378"/>
      <c r="M63" s="378"/>
      <c r="N63" s="378"/>
      <c r="O63" s="378"/>
      <c r="P63" s="378"/>
      <c r="Q63" s="378"/>
      <c r="R63" s="378"/>
      <c r="S63" s="378"/>
      <c r="T63" s="377"/>
      <c r="U63" s="377"/>
      <c r="V63" s="377"/>
      <c r="W63" s="377"/>
      <c r="X63" s="377"/>
      <c r="Y63" s="377"/>
      <c r="Z63" s="370"/>
      <c r="AA63" s="569"/>
      <c r="AB63" s="362"/>
      <c r="AC63" s="880"/>
      <c r="AD63" s="880"/>
      <c r="AE63" s="880"/>
      <c r="AF63" s="880"/>
      <c r="AG63" s="880"/>
      <c r="AH63" s="880"/>
      <c r="AI63" s="369"/>
      <c r="AJ63" s="567"/>
      <c r="AK63" s="48"/>
      <c r="AL63" s="77"/>
    </row>
    <row r="64" spans="1:38" ht="21" customHeight="1" thickBot="1">
      <c r="A64" s="347"/>
      <c r="B64" s="378"/>
      <c r="C64" s="378"/>
      <c r="D64" s="378"/>
      <c r="E64" s="378"/>
      <c r="F64" s="378"/>
      <c r="G64" s="378"/>
      <c r="H64" s="378"/>
      <c r="I64" s="378"/>
      <c r="J64" s="378"/>
      <c r="K64" s="378"/>
      <c r="L64" s="378"/>
      <c r="M64" s="378"/>
      <c r="N64" s="378"/>
      <c r="O64" s="378"/>
      <c r="P64" s="378"/>
      <c r="Q64" s="378"/>
      <c r="R64" s="378"/>
      <c r="S64" s="378"/>
      <c r="T64" s="377"/>
      <c r="U64" s="377"/>
      <c r="V64" s="377"/>
      <c r="W64" s="377"/>
      <c r="X64" s="377"/>
      <c r="Y64" s="377"/>
      <c r="Z64" s="370"/>
      <c r="AA64" s="570"/>
      <c r="AB64" s="571"/>
      <c r="AC64" s="1056"/>
      <c r="AD64" s="1056"/>
      <c r="AE64" s="1056"/>
      <c r="AF64" s="1056"/>
      <c r="AG64" s="1056"/>
      <c r="AH64" s="1056"/>
      <c r="AI64" s="572"/>
      <c r="AJ64" s="573"/>
      <c r="AK64" s="48"/>
      <c r="AL64" s="77"/>
    </row>
    <row r="65" spans="2:25">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row>
  </sheetData>
  <sheetProtection sheet="1" formatCells="0" selectLockedCells="1"/>
  <mergeCells count="257">
    <mergeCell ref="AA6:AJ6"/>
    <mergeCell ref="AB7:AJ7"/>
    <mergeCell ref="Y49:Y50"/>
    <mergeCell ref="B49:X50"/>
    <mergeCell ref="AA22:AD22"/>
    <mergeCell ref="AA23:AD23"/>
    <mergeCell ref="AA24:AD24"/>
    <mergeCell ref="AA25:AD25"/>
    <mergeCell ref="X13:Y13"/>
    <mergeCell ref="V13:W13"/>
    <mergeCell ref="C13:U13"/>
    <mergeCell ref="AA19:AD21"/>
    <mergeCell ref="T41:Y41"/>
    <mergeCell ref="T36:Y36"/>
    <mergeCell ref="T37:Y37"/>
    <mergeCell ref="T38:Y38"/>
    <mergeCell ref="B42:I42"/>
    <mergeCell ref="C36:I36"/>
    <mergeCell ref="AE19:AE21"/>
    <mergeCell ref="AE47:AH47"/>
    <mergeCell ref="O30:S30"/>
    <mergeCell ref="J29:N29"/>
    <mergeCell ref="O29:S29"/>
    <mergeCell ref="E20:G20"/>
    <mergeCell ref="L20:R20"/>
    <mergeCell ref="L21:N21"/>
    <mergeCell ref="C33:I33"/>
    <mergeCell ref="C34:I34"/>
    <mergeCell ref="C35:I35"/>
    <mergeCell ref="C37:I37"/>
    <mergeCell ref="P21:T21"/>
    <mergeCell ref="B21:D22"/>
    <mergeCell ref="F21:J21"/>
    <mergeCell ref="B20:D20"/>
    <mergeCell ref="E26:H26"/>
    <mergeCell ref="I26:K26"/>
    <mergeCell ref="C23:D25"/>
    <mergeCell ref="S20:U20"/>
    <mergeCell ref="M25:R25"/>
    <mergeCell ref="I23:K24"/>
    <mergeCell ref="I25:K25"/>
    <mergeCell ref="O32:S32"/>
    <mergeCell ref="B30:B34"/>
    <mergeCell ref="J34:N34"/>
    <mergeCell ref="J33:N33"/>
    <mergeCell ref="J32:N32"/>
    <mergeCell ref="C30:E31"/>
    <mergeCell ref="C32:I32"/>
    <mergeCell ref="AE57:AH57"/>
    <mergeCell ref="AB8:AJ8"/>
    <mergeCell ref="AB9:AJ9"/>
    <mergeCell ref="AB10:AJ10"/>
    <mergeCell ref="AA11:AJ17"/>
    <mergeCell ref="T32:Y32"/>
    <mergeCell ref="F22:H22"/>
    <mergeCell ref="I22:Y22"/>
    <mergeCell ref="E23:H25"/>
    <mergeCell ref="AA28:AD28"/>
    <mergeCell ref="B54:F54"/>
    <mergeCell ref="B55:F55"/>
    <mergeCell ref="AA36:AB37"/>
    <mergeCell ref="F40:I40"/>
    <mergeCell ref="B48:Y48"/>
    <mergeCell ref="G55:L55"/>
    <mergeCell ref="M55:Y55"/>
    <mergeCell ref="X44:Y44"/>
    <mergeCell ref="J42:N42"/>
    <mergeCell ref="O42:S42"/>
    <mergeCell ref="J39:N39"/>
    <mergeCell ref="E19:H19"/>
    <mergeCell ref="B40:E41"/>
    <mergeCell ref="F41:I41"/>
    <mergeCell ref="T44:W44"/>
    <mergeCell ref="T43:W43"/>
    <mergeCell ref="T42:Y42"/>
    <mergeCell ref="J37:N37"/>
    <mergeCell ref="O39:S39"/>
    <mergeCell ref="B44:S44"/>
    <mergeCell ref="C39:I39"/>
    <mergeCell ref="T40:Y40"/>
    <mergeCell ref="J41:N41"/>
    <mergeCell ref="J40:N40"/>
    <mergeCell ref="B43:S43"/>
    <mergeCell ref="B35:B39"/>
    <mergeCell ref="J36:N36"/>
    <mergeCell ref="J35:N35"/>
    <mergeCell ref="J38:N38"/>
    <mergeCell ref="O38:S38"/>
    <mergeCell ref="O37:S37"/>
    <mergeCell ref="C38:I38"/>
    <mergeCell ref="T39:Y39"/>
    <mergeCell ref="B60:F61"/>
    <mergeCell ref="G58:I59"/>
    <mergeCell ref="G60:I61"/>
    <mergeCell ref="B57:F57"/>
    <mergeCell ref="B56:F56"/>
    <mergeCell ref="G56:L56"/>
    <mergeCell ref="M56:Y56"/>
    <mergeCell ref="X45:Y45"/>
    <mergeCell ref="B53:F53"/>
    <mergeCell ref="G53:Y53"/>
    <mergeCell ref="G54:L54"/>
    <mergeCell ref="M54:Y54"/>
    <mergeCell ref="B51:X51"/>
    <mergeCell ref="T45:W45"/>
    <mergeCell ref="G57:L57"/>
    <mergeCell ref="M57:Y57"/>
    <mergeCell ref="B52:X52"/>
    <mergeCell ref="B58:F59"/>
    <mergeCell ref="B45:S45"/>
    <mergeCell ref="B46:S46"/>
    <mergeCell ref="AC64:AD64"/>
    <mergeCell ref="AE64:AH64"/>
    <mergeCell ref="AC58:AD58"/>
    <mergeCell ref="AC51:AD51"/>
    <mergeCell ref="AC52:AD52"/>
    <mergeCell ref="V25:X25"/>
    <mergeCell ref="V23:X24"/>
    <mergeCell ref="S25:U25"/>
    <mergeCell ref="S23:U24"/>
    <mergeCell ref="T46:Y46"/>
    <mergeCell ref="O41:S41"/>
    <mergeCell ref="O40:S40"/>
    <mergeCell ref="X43:Y43"/>
    <mergeCell ref="AC56:AD56"/>
    <mergeCell ref="AC57:AD57"/>
    <mergeCell ref="AC53:AD53"/>
    <mergeCell ref="AC54:AD54"/>
    <mergeCell ref="AC59:AD59"/>
    <mergeCell ref="AC60:AD60"/>
    <mergeCell ref="AC61:AD61"/>
    <mergeCell ref="AC62:AD62"/>
    <mergeCell ref="AC50:AD50"/>
    <mergeCell ref="AE55:AH55"/>
    <mergeCell ref="AE40:AH40"/>
    <mergeCell ref="P6:Y6"/>
    <mergeCell ref="S15:T15"/>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S16:T16"/>
    <mergeCell ref="C17:D17"/>
    <mergeCell ref="C16:D16"/>
    <mergeCell ref="Y23:Y24"/>
    <mergeCell ref="L23:L25"/>
    <mergeCell ref="T33:Y33"/>
    <mergeCell ref="F30:I30"/>
    <mergeCell ref="AI23:AJ23"/>
    <mergeCell ref="AI24:AJ24"/>
    <mergeCell ref="AI25:AJ25"/>
    <mergeCell ref="AI27:AJ27"/>
    <mergeCell ref="AI28:AJ28"/>
    <mergeCell ref="AA29:AJ34"/>
    <mergeCell ref="O31:S31"/>
    <mergeCell ref="AI26:AJ26"/>
    <mergeCell ref="V19:Y19"/>
    <mergeCell ref="S19:U19"/>
    <mergeCell ref="V15:W17"/>
    <mergeCell ref="E16:F16"/>
    <mergeCell ref="B16:B17"/>
    <mergeCell ref="E15:H15"/>
    <mergeCell ref="I15:J15"/>
    <mergeCell ref="X17:Y17"/>
    <mergeCell ref="M17:O17"/>
    <mergeCell ref="M15:O16"/>
    <mergeCell ref="X15:Y16"/>
    <mergeCell ref="S17:T17"/>
    <mergeCell ref="L15:L17"/>
    <mergeCell ref="I19:K19"/>
    <mergeCell ref="AI19:AJ21"/>
    <mergeCell ref="O36:S36"/>
    <mergeCell ref="F31:I31"/>
    <mergeCell ref="T30:Y30"/>
    <mergeCell ref="T31:Y31"/>
    <mergeCell ref="O35:S35"/>
    <mergeCell ref="O34:S34"/>
    <mergeCell ref="T34:Y34"/>
    <mergeCell ref="T35:Y35"/>
    <mergeCell ref="O33:S33"/>
    <mergeCell ref="I20:K20"/>
    <mergeCell ref="W20:Y20"/>
    <mergeCell ref="B28:I29"/>
    <mergeCell ref="B26:D26"/>
    <mergeCell ref="T29:Y29"/>
    <mergeCell ref="M23:P23"/>
    <mergeCell ref="M24:P24"/>
    <mergeCell ref="J28:Y28"/>
    <mergeCell ref="B23:B25"/>
    <mergeCell ref="B19:D19"/>
    <mergeCell ref="J31:N31"/>
    <mergeCell ref="J30:N30"/>
    <mergeCell ref="V21:Y21"/>
    <mergeCell ref="M19:R19"/>
    <mergeCell ref="AC36:AD37"/>
    <mergeCell ref="AC42:AD42"/>
    <mergeCell ref="AC43:AD43"/>
    <mergeCell ref="AC46:AD46"/>
    <mergeCell ref="AE56:AH56"/>
    <mergeCell ref="AI22:AJ22"/>
    <mergeCell ref="AA38:AB49"/>
    <mergeCell ref="AC41:AD41"/>
    <mergeCell ref="AC44:AD44"/>
    <mergeCell ref="AC45:AD45"/>
    <mergeCell ref="AC38:AD38"/>
    <mergeCell ref="AC39:AD39"/>
    <mergeCell ref="AC40:AD40"/>
    <mergeCell ref="AE38:AH38"/>
    <mergeCell ref="AE39:AH39"/>
    <mergeCell ref="AE43:AH43"/>
    <mergeCell ref="AE44:AH44"/>
    <mergeCell ref="AE45:AH45"/>
    <mergeCell ref="AC47:AD47"/>
    <mergeCell ref="AC48:AD48"/>
    <mergeCell ref="AJ36:AJ37"/>
    <mergeCell ref="AI36:AI37"/>
    <mergeCell ref="AI38:AI49"/>
    <mergeCell ref="AE46:AH46"/>
    <mergeCell ref="AC63:AD63"/>
    <mergeCell ref="AG19:AG21"/>
    <mergeCell ref="AH19:AH21"/>
    <mergeCell ref="AC55:AD55"/>
    <mergeCell ref="AE48:AH48"/>
    <mergeCell ref="AE49:AH49"/>
    <mergeCell ref="AE63:AH63"/>
    <mergeCell ref="AE59:AH59"/>
    <mergeCell ref="AE60:AH60"/>
    <mergeCell ref="AE61:AH61"/>
    <mergeCell ref="AE62:AH62"/>
    <mergeCell ref="AF19:AF21"/>
    <mergeCell ref="AE50:AH50"/>
    <mergeCell ref="AE51:AH51"/>
    <mergeCell ref="AE52:AH52"/>
    <mergeCell ref="AE53:AH53"/>
    <mergeCell ref="AC49:AD49"/>
    <mergeCell ref="AE41:AH41"/>
    <mergeCell ref="AE42:AH42"/>
    <mergeCell ref="AE36:AH37"/>
    <mergeCell ref="AE58:AH58"/>
    <mergeCell ref="AE54:AH54"/>
    <mergeCell ref="AA26:AD26"/>
    <mergeCell ref="AA27:AD27"/>
  </mergeCells>
  <phoneticPr fontId="6"/>
  <conditionalFormatting sqref="AA50:AA64">
    <cfRule type="expression" dxfId="164" priority="122">
      <formula>AA50="共用部"</formula>
    </cfRule>
    <cfRule type="expression" dxfId="163" priority="123">
      <formula>AA50="専有部"</formula>
    </cfRule>
  </conditionalFormatting>
  <conditionalFormatting sqref="B14:Y17 B19:Y19 J30:S41 T46 B7:Y8 B10:B11 B20:H20 B21:Y25 L10 B6 L6:Y6 L20:V20 B13 B26">
    <cfRule type="containsBlanks" dxfId="162" priority="129">
      <formula>LEN(TRIM(B6))=0</formula>
    </cfRule>
  </conditionalFormatting>
  <conditionalFormatting sqref="E22:Y22 E21:P21 U21:Y21">
    <cfRule type="expression" dxfId="161" priority="119">
      <formula>$C$15&lt;&gt;8</formula>
    </cfRule>
  </conditionalFormatting>
  <conditionalFormatting sqref="I22:Y22">
    <cfRule type="expression" priority="126" stopIfTrue="1">
      <formula>AND($E$22="□",$I$22="")</formula>
    </cfRule>
  </conditionalFormatting>
  <conditionalFormatting sqref="A19:AA19 A20:H20 A36:AA36 AC36 AA38:AC64 AE36 AI38:AJ38 AE38:AE64 AI50:AJ64 AJ39:AJ49 A14:R14 A37:Z41 A43:Z46 A42:T42 Z42 AN19:XFD34 AK37:XFD64 AI36:XFD36 A35:XFD35 A65:XFD1048576 A18:XFD18 A12:Z12 Z20 A21:P21 U21:Z21 A10:B11 Z10:Z11 L10 A7:Z9 A6:B6 L6:Z6 L20:V20 A47:A64 A5:Z5 A13:B13 Z13:Z14 A26:B26 Z26 A27:Z34 A22:Z25 AE19 AH19:AJ21 A15:Z17 AK5:XFD14 A1:XFD4 AK16:XFD17 AK15 AM15:XFD15">
    <cfRule type="expression" dxfId="160" priority="118">
      <formula>_xlfn.ISFORMULA(A1)=TRUE</formula>
    </cfRule>
  </conditionalFormatting>
  <conditionalFormatting sqref="E23:Y25">
    <cfRule type="expression" dxfId="159" priority="114">
      <formula>$C$23="無し"</formula>
    </cfRule>
  </conditionalFormatting>
  <conditionalFormatting sqref="T46:Y46">
    <cfRule type="expression" dxfId="158" priority="109">
      <formula>AND(AND($T$44&lt;=49,$T$44&gt;=20),$T$46="ＺＥＨ－Ｍ Ｏｒｉｅｎｔｅｄ")</formula>
    </cfRule>
    <cfRule type="expression" dxfId="157" priority="110">
      <formula>AND(AND($T$44&lt;=74,$T$44&gt;=50),$T$46="ＺＥＨ－Ｍ Ｒｅａｄｙ")</formula>
    </cfRule>
    <cfRule type="expression" dxfId="156" priority="111">
      <formula>AND(AND($T$44&lt;=99,$T$44&gt;=75),$T$46="Ｎｅａｒｌｙ ＺＥＨ－Ｍ")</formula>
    </cfRule>
    <cfRule type="expression" dxfId="155" priority="112">
      <formula>AND($T$44&gt;=100,$T$46="『ＺＥＨ－Ｍ』")</formula>
    </cfRule>
  </conditionalFormatting>
  <conditionalFormatting sqref="R14:Y14">
    <cfRule type="expression" dxfId="154" priority="98">
      <formula>$R$14&lt;&gt;""</formula>
    </cfRule>
  </conditionalFormatting>
  <conditionalFormatting sqref="C10:K11 M10:Y10">
    <cfRule type="containsBlanks" dxfId="153" priority="97">
      <formula>LEN(TRIM(C10))=0</formula>
    </cfRule>
  </conditionalFormatting>
  <conditionalFormatting sqref="C6:K6">
    <cfRule type="containsBlanks" dxfId="152" priority="96">
      <formula>LEN(TRIM(C6))=0</formula>
    </cfRule>
  </conditionalFormatting>
  <conditionalFormatting sqref="C13 X13 V13">
    <cfRule type="containsBlanks" dxfId="151" priority="86">
      <formula>LEN(TRIM(C13))=0</formula>
    </cfRule>
  </conditionalFormatting>
  <conditionalFormatting sqref="P6 C6:C8 M10 C10:C11 L14">
    <cfRule type="containsText" dxfId="150" priority="117" operator="containsText" text="(例)">
      <formula>NOT(ISERROR(SEARCH("(例)",C6)))</formula>
    </cfRule>
  </conditionalFormatting>
  <conditionalFormatting sqref="B47">
    <cfRule type="containsText" dxfId="149" priority="77" operator="containsText" text="(例)">
      <formula>NOT(ISERROR(SEARCH("(例)",B47)))</formula>
    </cfRule>
    <cfRule type="expression" dxfId="148" priority="78">
      <formula>_xlfn.ISFORMULA(B47)=TRUE</formula>
    </cfRule>
  </conditionalFormatting>
  <conditionalFormatting sqref="Y49:Y51">
    <cfRule type="containsBlanks" dxfId="147" priority="76">
      <formula>LEN(TRIM(Y49))=0</formula>
    </cfRule>
  </conditionalFormatting>
  <conditionalFormatting sqref="Y52">
    <cfRule type="containsBlanks" dxfId="146" priority="75">
      <formula>LEN(TRIM(Y52))=0</formula>
    </cfRule>
  </conditionalFormatting>
  <conditionalFormatting sqref="AG19">
    <cfRule type="expression" dxfId="145" priority="66">
      <formula>_xlfn.ISFORMULA(AG19)=TRUE</formula>
    </cfRule>
  </conditionalFormatting>
  <conditionalFormatting sqref="AF19">
    <cfRule type="expression" dxfId="144" priority="65">
      <formula>_xlfn.ISFORMULA(AF19)=TRUE</formula>
    </cfRule>
  </conditionalFormatting>
  <conditionalFormatting sqref="AE22:AE28">
    <cfRule type="notContainsBlanks" dxfId="143" priority="61">
      <formula>LEN(TRIM(AE22))&gt;0</formula>
    </cfRule>
    <cfRule type="expression" dxfId="142" priority="62">
      <formula>AA22&lt;&gt;""</formula>
    </cfRule>
  </conditionalFormatting>
  <conditionalFormatting sqref="AF22:AJ22">
    <cfRule type="expression" dxfId="141" priority="58">
      <formula>$AE22="無し"</formula>
    </cfRule>
    <cfRule type="notContainsBlanks" dxfId="140" priority="59">
      <formula>LEN(TRIM(AF22))&gt;0</formula>
    </cfRule>
    <cfRule type="expression" dxfId="139" priority="60">
      <formula>$AE22="有り"</formula>
    </cfRule>
  </conditionalFormatting>
  <conditionalFormatting sqref="AF23:AJ23">
    <cfRule type="expression" dxfId="138" priority="55">
      <formula>$AE23="無し"</formula>
    </cfRule>
    <cfRule type="notContainsBlanks" dxfId="137" priority="56">
      <formula>LEN(TRIM(AF23))&gt;0</formula>
    </cfRule>
    <cfRule type="expression" dxfId="136" priority="57">
      <formula>$AE23="有り"</formula>
    </cfRule>
  </conditionalFormatting>
  <conditionalFormatting sqref="AF24:AJ24">
    <cfRule type="expression" dxfId="135" priority="52">
      <formula>$AE24="無し"</formula>
    </cfRule>
    <cfRule type="notContainsBlanks" dxfId="134" priority="53">
      <formula>LEN(TRIM(AF24))&gt;0</formula>
    </cfRule>
    <cfRule type="expression" dxfId="133" priority="54">
      <formula>$AE24="有り"</formula>
    </cfRule>
  </conditionalFormatting>
  <conditionalFormatting sqref="AF25:AJ28">
    <cfRule type="expression" dxfId="132" priority="49">
      <formula>$AE25="無し"</formula>
    </cfRule>
    <cfRule type="notContainsBlanks" dxfId="131" priority="50">
      <formula>LEN(TRIM(AF25))&gt;0</formula>
    </cfRule>
    <cfRule type="expression" dxfId="130" priority="51">
      <formula>$AE25="有り"</formula>
    </cfRule>
  </conditionalFormatting>
  <conditionalFormatting sqref="AA6">
    <cfRule type="expression" dxfId="129" priority="48">
      <formula>_xlfn.ISFORMULA(AA6)=TRUE</formula>
    </cfRule>
  </conditionalFormatting>
  <conditionalFormatting sqref="AA7:AA10">
    <cfRule type="containsBlanks" dxfId="128" priority="47">
      <formula>LEN(TRIM(AA7))=0</formula>
    </cfRule>
  </conditionalFormatting>
  <conditionalFormatting sqref="AA5">
    <cfRule type="expression" dxfId="127" priority="43">
      <formula>_xlfn.ISFORMULA(AA5)=TRUE</formula>
    </cfRule>
  </conditionalFormatting>
  <conditionalFormatting sqref="E26:H26 L26">
    <cfRule type="expression" dxfId="126" priority="39">
      <formula>$C$23="無し"</formula>
    </cfRule>
    <cfRule type="notContainsBlanks" dxfId="125" priority="41">
      <formula>LEN(TRIM(E26))&gt;0</formula>
    </cfRule>
    <cfRule type="expression" dxfId="124" priority="42">
      <formula>$C$23="有り"</formula>
    </cfRule>
  </conditionalFormatting>
  <conditionalFormatting sqref="L26">
    <cfRule type="expression" dxfId="123" priority="40">
      <formula>$E$26="無し"</formula>
    </cfRule>
  </conditionalFormatting>
  <conditionalFormatting sqref="M54:Y54">
    <cfRule type="expression" dxfId="122" priority="21">
      <formula>G54="その他"</formula>
    </cfRule>
  </conditionalFormatting>
  <conditionalFormatting sqref="G54:L54">
    <cfRule type="containsBlanks" dxfId="121" priority="20">
      <formula>LEN(TRIM(G54))=0</formula>
    </cfRule>
  </conditionalFormatting>
  <conditionalFormatting sqref="M54:Y54">
    <cfRule type="notContainsBlanks" dxfId="120" priority="19">
      <formula>LEN(TRIM(M54))&gt;0</formula>
    </cfRule>
  </conditionalFormatting>
  <conditionalFormatting sqref="M55:Y55">
    <cfRule type="expression" dxfId="119" priority="18">
      <formula>G55="その他"</formula>
    </cfRule>
  </conditionalFormatting>
  <conditionalFormatting sqref="M55:Y55">
    <cfRule type="notContainsBlanks" dxfId="118" priority="17">
      <formula>LEN(TRIM(M55))&gt;0</formula>
    </cfRule>
  </conditionalFormatting>
  <conditionalFormatting sqref="M56:Y56">
    <cfRule type="expression" dxfId="117" priority="16">
      <formula>G56="その他"</formula>
    </cfRule>
  </conditionalFormatting>
  <conditionalFormatting sqref="M56:Y56">
    <cfRule type="notContainsBlanks" dxfId="116" priority="15">
      <formula>LEN(TRIM(M56))&gt;0</formula>
    </cfRule>
  </conditionalFormatting>
  <conditionalFormatting sqref="AL15">
    <cfRule type="expression" dxfId="115" priority="13">
      <formula>_xlfn.ISFORMULA(AL15)=TRUE</formula>
    </cfRule>
  </conditionalFormatting>
  <conditionalFormatting sqref="AA29:AJ34">
    <cfRule type="notContainsBlanks" dxfId="114" priority="4">
      <formula>LEN(TRIM(AA29))&gt;0</formula>
    </cfRule>
    <cfRule type="expression" dxfId="113" priority="5">
      <formula>$AA$28="その他（下記の記入欄に具体的に記載すること）"</formula>
    </cfRule>
    <cfRule type="expression" dxfId="112" priority="6">
      <formula>$AA$27="その他（下記の記入欄に具体的に記載すること）"</formula>
    </cfRule>
    <cfRule type="expression" dxfId="111" priority="7">
      <formula>$AA$26="その他（下記の記入欄に具体的に記載すること）"</formula>
    </cfRule>
    <cfRule type="expression" dxfId="110" priority="8">
      <formula>$AA$25="その他（下記の記入欄に具体的に記載すること）"</formula>
    </cfRule>
    <cfRule type="expression" dxfId="109" priority="9">
      <formula>$AA$24="その他（下記の記入欄に具体的に記載すること）"</formula>
    </cfRule>
    <cfRule type="expression" dxfId="108" priority="10">
      <formula>$AA$23="その他（下記の記入欄に具体的に記載すること）"</formula>
    </cfRule>
    <cfRule type="expression" dxfId="107" priority="11">
      <formula>$AA$22="その他（下記の記入欄に具体的に記載すること）"</formula>
    </cfRule>
    <cfRule type="containsBlanks" dxfId="106" priority="12">
      <formula>LEN(TRIM(AA29))=0</formula>
    </cfRule>
  </conditionalFormatting>
  <conditionalFormatting sqref="AA11">
    <cfRule type="notContainsBlanks" dxfId="105" priority="1">
      <formula>LEN(TRIM(AA11))&gt;0</formula>
    </cfRule>
    <cfRule type="expression" dxfId="104" priority="2">
      <formula>$AA$10="☑"</formula>
    </cfRule>
  </conditionalFormatting>
  <conditionalFormatting sqref="AA11:AJ17">
    <cfRule type="expression" dxfId="103" priority="3">
      <formula>$AA$10="□"</formula>
    </cfRule>
  </conditionalFormatting>
  <dataValidations xWindow="526" yWindow="606" count="17">
    <dataValidation imeMode="off" allowBlank="1" showInputMessage="1" showErrorMessage="1" sqref="Q23 J30:S41 AI50:AI64 M17:O17 S20:U20 E15:L17 P15:T17 V23:X25" xr:uid="{33945460-4E79-47A6-A99E-A1EA502740FB}"/>
    <dataValidation imeMode="off" allowBlank="1" showInputMessage="1" showErrorMessage="1" prompt="・建築基準法上の延べ面積を記入_x000a_・住宅の専有部分は「7.住戸情報入力」より自動転記" sqref="M15:O16" xr:uid="{C4E68CCC-0E0B-454D-83AE-4DA4D8A5505C}"/>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qref="C15:D15" xr:uid="{777B8E8F-E985-46C7-AF1A-4372513C2DA7}">
      <formula1>"１,２,３,４,５,６,７,８"</formula1>
    </dataValidation>
    <dataValidation imeMode="hiragana" allowBlank="1" showInputMessage="1" showErrorMessage="1" sqref="AA6 AB7:AB10 AB5:AJ5" xr:uid="{8D9108F9-B32B-49E7-BE5D-3565BCE82012}"/>
    <dataValidation type="list" allowBlank="1" showInputMessage="1" showErrorMessage="1" sqref="R14:Y14" xr:uid="{88CFE0C2-12DB-4F5E-84E8-D7A17F2CABCD}">
      <formula1>"鉄骨造（S造）,鉄筋コンクリート造（ＲＣ造）,鉄筋鉄骨コンクリート造（ＳＲＣ造）"</formula1>
    </dataValidation>
    <dataValidation type="list" allowBlank="1" showInputMessage="1" showErrorMessage="1" sqref="E21:E22 K21 O21 U21" xr:uid="{EE5F27D7-0FE2-4B69-8841-C70B2BC6541E}">
      <formula1>"□,■"</formula1>
    </dataValidation>
    <dataValidation type="list" allowBlank="1" showInputMessage="1" showErrorMessage="1" sqref="E26:H26 AE22:AE28 C23:D25 AG22:AJ28" xr:uid="{64F02713-B00F-4F42-8C16-625F27FBDE2B}">
      <formula1>"有り,無し"</formula1>
    </dataValidation>
    <dataValidation type="list" allowBlank="1" showInputMessage="1" showErrorMessage="1" sqref="T46:Y46" xr:uid="{6DE0A9F3-5922-4CEB-A0A7-07357B3E7EFA}">
      <formula1>"『ＺＥＨ－Ｍ』,Ｎｅａｒｌｙ ＺＥＨ－Ｍ,ＺＥＨ－Ｍ Ｒｅａｄｙ,ＺＥＨ－Ｍ Ｏｒｉｅｎｔｅｄ"</formula1>
    </dataValidation>
    <dataValidation type="list" allowBlank="1" showInputMessage="1" showErrorMessage="1" sqref="G54:L56" xr:uid="{64606E3B-582A-4C96-9748-E71D5DA0917C}">
      <formula1>"各住戸のメーター読み,エネルギー計測装置で計測,エネルギー供給会社が計測,その他"</formula1>
    </dataValidation>
    <dataValidation type="list" allowBlank="1" showInputMessage="1" showErrorMessage="1" sqref="X13:Y13" xr:uid="{732C192F-EED1-4C47-ABDB-85231531CAB7}">
      <formula1>"中廊下型,外廊下型"</formula1>
    </dataValidation>
    <dataValidation type="list" allowBlank="1" showInputMessage="1" showErrorMessage="1" sqref="L26" xr:uid="{0539337C-D2F8-4634-ACE8-D8A3CBB5153B}">
      <formula1>"可,不可"</formula1>
    </dataValidation>
    <dataValidation type="list" allowBlank="1" showInputMessage="1" showErrorMessage="1" sqref="Y49:Y52" xr:uid="{C8AD8A21-CB02-42F0-ABDB-EA981301B55A}">
      <formula1>"□,☑"</formula1>
    </dataValidation>
    <dataValidation type="list" imeMode="hiragana" allowBlank="1" showInputMessage="1" showErrorMessage="1" sqref="AA7:AA10" xr:uid="{0C1CAF8A-3683-4A26-BAC4-850E2F3DC3F3}">
      <formula1>"□,☑"</formula1>
    </dataValidation>
    <dataValidation type="list" allowBlank="1" showInputMessage="1" showErrorMessage="1" sqref="AA22:AD28" xr:uid="{BBCBFD2F-2181-4FE2-BF89-4573D4C6EA80}">
      <formula1>"新聞折込広告など,不動産情報媒体（ＷＥＢサイト・住宅情報誌など）掲載,交通広告の類（中吊広告や駅構内の広告等）,店舗掲示物やモデルルーム内の掲示,屋外広告の類（工事現場の仮囲い等）,その他（下記の記入欄に具体的に記載すること）"</formula1>
    </dataValidation>
  </dataValidations>
  <printOptions horizontalCentered="1"/>
  <pageMargins left="0.51181102362204722" right="0.11811023622047245" top="0.35433070866141736" bottom="0.35433070866141736" header="0.31496062992125984" footer="0.11811023622047245"/>
  <pageSetup paperSize="8" scale="61" fitToHeight="0" orientation="landscape" r:id="rId1"/>
  <headerFooter>
    <oddFooter>&amp;R&amp;K00-049R3高層ZEH-M_ver.1</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210C-065E-4976-8F7D-FC7BB99EAF88}">
  <sheetPr codeName="Sheet7">
    <pageSetUpPr fitToPage="1"/>
  </sheetPr>
  <dimension ref="A1:O58"/>
  <sheetViews>
    <sheetView showGridLines="0" view="pageBreakPreview" zoomScale="80" zoomScaleNormal="60" zoomScaleSheetLayoutView="80" workbookViewId="0">
      <selection activeCell="A2" sqref="A1:XFD2"/>
    </sheetView>
  </sheetViews>
  <sheetFormatPr defaultRowHeight="21"/>
  <cols>
    <col min="1" max="1" width="2.625" style="46" customWidth="1"/>
    <col min="2" max="2" width="24.625" style="28" customWidth="1"/>
    <col min="3" max="3" width="90.625" style="28" customWidth="1"/>
    <col min="4" max="4" width="24.625" style="28" customWidth="1"/>
    <col min="5" max="5" width="50.625" style="28" customWidth="1"/>
    <col min="6" max="16384" width="9" style="28"/>
  </cols>
  <sheetData>
    <row r="1" spans="1:15" ht="17.25">
      <c r="A1" s="467" t="s">
        <v>815</v>
      </c>
      <c r="B1" s="30"/>
    </row>
    <row r="2" spans="1:15" ht="17.25">
      <c r="A2" s="42" t="s">
        <v>358</v>
      </c>
      <c r="B2" s="42"/>
    </row>
    <row r="3" spans="1:15">
      <c r="A3" s="35"/>
      <c r="B3" s="43" t="s">
        <v>359</v>
      </c>
    </row>
    <row r="4" spans="1:15" ht="30.75">
      <c r="A4" s="44"/>
      <c r="B4" s="47" t="s">
        <v>59</v>
      </c>
      <c r="C4" s="49" t="str">
        <f>IF(入力シート!F11="","",入力シート!F11)&amp;"　高層ＺＥＨ－Ｍ支援事業"</f>
        <v>(例)　○○○○マンション　高層ＺＥＨ－Ｍ支援事業</v>
      </c>
      <c r="D4" s="47" t="s">
        <v>60</v>
      </c>
      <c r="E4" s="1208" t="str">
        <f>IF(入力シート!F42="",入力シート!F30,IF(入力シート!F54="",入力シート!F30&amp;" / "&amp;入力シート!F42,IF(入力シート!F66="",入力シート!F30&amp;" / "&amp;入力シート!F42&amp;" / "&amp;入力シート!F54,入力シート!F30&amp;" / "&amp;入力シート!F42&amp;" / "&amp;入力シート!F54&amp;" / "&amp;入力シート!F66)))</f>
        <v>(例)　〇〇〇〇株式会社</v>
      </c>
      <c r="F4" s="1208"/>
      <c r="G4" s="1208"/>
      <c r="H4" s="1208"/>
      <c r="I4" s="1208"/>
      <c r="J4" s="1208"/>
      <c r="K4" s="1208"/>
      <c r="L4" s="1208"/>
      <c r="M4" s="1208"/>
      <c r="N4" s="1208"/>
      <c r="O4" s="1209"/>
    </row>
    <row r="5" spans="1:15">
      <c r="B5" s="319"/>
      <c r="C5" s="320"/>
      <c r="D5" s="320"/>
      <c r="E5" s="320"/>
      <c r="F5" s="320"/>
      <c r="G5" s="320"/>
      <c r="H5" s="320"/>
      <c r="I5" s="320"/>
      <c r="J5" s="320"/>
      <c r="K5" s="320"/>
      <c r="L5" s="320"/>
      <c r="M5" s="320"/>
      <c r="N5" s="320"/>
      <c r="O5" s="321"/>
    </row>
    <row r="6" spans="1:15">
      <c r="B6" s="322"/>
      <c r="C6" s="323"/>
      <c r="D6" s="323"/>
      <c r="E6" s="323"/>
      <c r="F6" s="323"/>
      <c r="G6" s="323"/>
      <c r="H6" s="323"/>
      <c r="I6" s="323"/>
      <c r="J6" s="323"/>
      <c r="K6" s="323"/>
      <c r="L6" s="323"/>
      <c r="M6" s="323"/>
      <c r="N6" s="323"/>
      <c r="O6" s="324"/>
    </row>
    <row r="7" spans="1:15">
      <c r="B7" s="322"/>
      <c r="C7" s="323"/>
      <c r="D7" s="323"/>
      <c r="E7" s="323"/>
      <c r="F7" s="323"/>
      <c r="G7" s="323"/>
      <c r="H7" s="323"/>
      <c r="I7" s="323"/>
      <c r="J7" s="323"/>
      <c r="K7" s="323"/>
      <c r="L7" s="323"/>
      <c r="M7" s="323"/>
      <c r="N7" s="323"/>
      <c r="O7" s="324"/>
    </row>
    <row r="8" spans="1:15">
      <c r="B8" s="322"/>
      <c r="C8" s="323"/>
      <c r="D8" s="323"/>
      <c r="E8" s="323"/>
      <c r="F8" s="323"/>
      <c r="G8" s="323"/>
      <c r="H8" s="323"/>
      <c r="I8" s="323"/>
      <c r="J8" s="323"/>
      <c r="K8" s="323"/>
      <c r="L8" s="323"/>
      <c r="M8" s="323"/>
      <c r="N8" s="323"/>
      <c r="O8" s="324"/>
    </row>
    <row r="9" spans="1:15">
      <c r="B9" s="322"/>
      <c r="C9" s="323"/>
      <c r="D9" s="323"/>
      <c r="E9" s="323"/>
      <c r="F9" s="323"/>
      <c r="G9" s="323"/>
      <c r="H9" s="323"/>
      <c r="I9" s="323"/>
      <c r="J9" s="323"/>
      <c r="K9" s="323"/>
      <c r="L9" s="323"/>
      <c r="M9" s="323"/>
      <c r="N9" s="323"/>
      <c r="O9" s="324"/>
    </row>
    <row r="10" spans="1:15">
      <c r="B10" s="322"/>
      <c r="C10" s="323"/>
      <c r="D10" s="323"/>
      <c r="E10" s="323"/>
      <c r="F10" s="323"/>
      <c r="G10" s="323"/>
      <c r="H10" s="323"/>
      <c r="I10" s="323"/>
      <c r="J10" s="323"/>
      <c r="K10" s="323"/>
      <c r="L10" s="323"/>
      <c r="M10" s="323"/>
      <c r="N10" s="323"/>
      <c r="O10" s="324"/>
    </row>
    <row r="11" spans="1:15">
      <c r="B11" s="322"/>
      <c r="C11" s="323"/>
      <c r="D11" s="323"/>
      <c r="E11" s="323"/>
      <c r="F11" s="323"/>
      <c r="G11" s="323"/>
      <c r="H11" s="323"/>
      <c r="I11" s="323"/>
      <c r="J11" s="323"/>
      <c r="K11" s="323"/>
      <c r="L11" s="323"/>
      <c r="M11" s="323"/>
      <c r="N11" s="323"/>
      <c r="O11" s="324"/>
    </row>
    <row r="12" spans="1:15">
      <c r="B12" s="322"/>
      <c r="C12" s="323"/>
      <c r="D12" s="323"/>
      <c r="E12" s="323"/>
      <c r="F12" s="323"/>
      <c r="G12" s="323"/>
      <c r="H12" s="323"/>
      <c r="I12" s="323"/>
      <c r="J12" s="323"/>
      <c r="K12" s="323"/>
      <c r="L12" s="323"/>
      <c r="M12" s="323"/>
      <c r="N12" s="323"/>
      <c r="O12" s="324"/>
    </row>
    <row r="13" spans="1:15">
      <c r="B13" s="322"/>
      <c r="C13" s="323"/>
      <c r="D13" s="323"/>
      <c r="E13" s="323"/>
      <c r="F13" s="323"/>
      <c r="G13" s="323"/>
      <c r="H13" s="323"/>
      <c r="I13" s="323"/>
      <c r="J13" s="323"/>
      <c r="K13" s="323"/>
      <c r="L13" s="323"/>
      <c r="M13" s="323"/>
      <c r="N13" s="323"/>
      <c r="O13" s="324"/>
    </row>
    <row r="14" spans="1:15">
      <c r="B14" s="322"/>
      <c r="C14" s="323"/>
      <c r="D14" s="323"/>
      <c r="E14" s="323"/>
      <c r="F14" s="323"/>
      <c r="G14" s="323"/>
      <c r="H14" s="323"/>
      <c r="I14" s="323"/>
      <c r="J14" s="323"/>
      <c r="K14" s="323"/>
      <c r="L14" s="323"/>
      <c r="M14" s="323"/>
      <c r="N14" s="323"/>
      <c r="O14" s="324"/>
    </row>
    <row r="15" spans="1:15">
      <c r="B15" s="322"/>
      <c r="C15" s="323"/>
      <c r="D15" s="323"/>
      <c r="E15" s="323"/>
      <c r="F15" s="323"/>
      <c r="G15" s="323"/>
      <c r="H15" s="323"/>
      <c r="I15" s="323"/>
      <c r="J15" s="323"/>
      <c r="K15" s="323"/>
      <c r="L15" s="323"/>
      <c r="M15" s="323"/>
      <c r="N15" s="323"/>
      <c r="O15" s="324"/>
    </row>
    <row r="16" spans="1:15">
      <c r="B16" s="322"/>
      <c r="C16" s="323"/>
      <c r="D16" s="323"/>
      <c r="E16" s="323"/>
      <c r="F16" s="323"/>
      <c r="G16" s="323"/>
      <c r="H16" s="323"/>
      <c r="I16" s="323"/>
      <c r="J16" s="323"/>
      <c r="K16" s="323"/>
      <c r="L16" s="323"/>
      <c r="M16" s="323"/>
      <c r="N16" s="323"/>
      <c r="O16" s="324"/>
    </row>
    <row r="17" spans="2:15">
      <c r="B17" s="322"/>
      <c r="C17" s="323"/>
      <c r="D17" s="323"/>
      <c r="E17" s="323"/>
      <c r="F17" s="323"/>
      <c r="G17" s="323"/>
      <c r="H17" s="323"/>
      <c r="I17" s="323"/>
      <c r="J17" s="323"/>
      <c r="K17" s="323"/>
      <c r="L17" s="323"/>
      <c r="M17" s="323"/>
      <c r="N17" s="323"/>
      <c r="O17" s="324"/>
    </row>
    <row r="18" spans="2:15">
      <c r="B18" s="322"/>
      <c r="C18" s="323"/>
      <c r="D18" s="323"/>
      <c r="E18" s="323"/>
      <c r="F18" s="323"/>
      <c r="G18" s="323"/>
      <c r="H18" s="323"/>
      <c r="I18" s="323"/>
      <c r="J18" s="323"/>
      <c r="K18" s="323"/>
      <c r="L18" s="323"/>
      <c r="M18" s="323"/>
      <c r="N18" s="323"/>
      <c r="O18" s="324"/>
    </row>
    <row r="19" spans="2:15">
      <c r="B19" s="322"/>
      <c r="C19" s="323"/>
      <c r="D19" s="323"/>
      <c r="E19" s="323"/>
      <c r="F19" s="323"/>
      <c r="G19" s="323"/>
      <c r="H19" s="323"/>
      <c r="I19" s="323"/>
      <c r="J19" s="323"/>
      <c r="K19" s="323"/>
      <c r="L19" s="323"/>
      <c r="M19" s="323"/>
      <c r="N19" s="323"/>
      <c r="O19" s="324"/>
    </row>
    <row r="20" spans="2:15">
      <c r="B20" s="322"/>
      <c r="C20" s="323"/>
      <c r="D20" s="323"/>
      <c r="E20" s="323"/>
      <c r="F20" s="323"/>
      <c r="G20" s="323"/>
      <c r="H20" s="323"/>
      <c r="I20" s="323"/>
      <c r="J20" s="323"/>
      <c r="K20" s="323"/>
      <c r="L20" s="323"/>
      <c r="M20" s="323"/>
      <c r="N20" s="323"/>
      <c r="O20" s="324"/>
    </row>
    <row r="21" spans="2:15">
      <c r="B21" s="322"/>
      <c r="C21" s="323"/>
      <c r="D21" s="323"/>
      <c r="E21" s="323"/>
      <c r="F21" s="323"/>
      <c r="G21" s="323"/>
      <c r="H21" s="323"/>
      <c r="I21" s="323"/>
      <c r="J21" s="323"/>
      <c r="K21" s="323"/>
      <c r="L21" s="323"/>
      <c r="M21" s="323"/>
      <c r="N21" s="323"/>
      <c r="O21" s="324"/>
    </row>
    <row r="22" spans="2:15">
      <c r="B22" s="322"/>
      <c r="C22" s="323"/>
      <c r="D22" s="323"/>
      <c r="E22" s="323"/>
      <c r="F22" s="323"/>
      <c r="G22" s="323"/>
      <c r="H22" s="323"/>
      <c r="I22" s="323"/>
      <c r="J22" s="323"/>
      <c r="K22" s="323"/>
      <c r="L22" s="323"/>
      <c r="M22" s="323"/>
      <c r="N22" s="323"/>
      <c r="O22" s="324"/>
    </row>
    <row r="23" spans="2:15">
      <c r="B23" s="322"/>
      <c r="C23" s="323"/>
      <c r="D23" s="323"/>
      <c r="E23" s="323"/>
      <c r="F23" s="323"/>
      <c r="G23" s="323"/>
      <c r="H23" s="323"/>
      <c r="I23" s="323"/>
      <c r="J23" s="323"/>
      <c r="K23" s="323"/>
      <c r="L23" s="323"/>
      <c r="M23" s="323"/>
      <c r="N23" s="323"/>
      <c r="O23" s="324"/>
    </row>
    <row r="24" spans="2:15">
      <c r="B24" s="322"/>
      <c r="C24" s="323"/>
      <c r="D24" s="323"/>
      <c r="E24" s="323"/>
      <c r="F24" s="323"/>
      <c r="G24" s="323"/>
      <c r="H24" s="323"/>
      <c r="I24" s="323"/>
      <c r="J24" s="323"/>
      <c r="K24" s="323"/>
      <c r="L24" s="323"/>
      <c r="M24" s="323"/>
      <c r="N24" s="323"/>
      <c r="O24" s="324"/>
    </row>
    <row r="25" spans="2:15">
      <c r="B25" s="322"/>
      <c r="C25" s="323"/>
      <c r="D25" s="323"/>
      <c r="E25" s="323"/>
      <c r="F25" s="323"/>
      <c r="G25" s="323"/>
      <c r="H25" s="323"/>
      <c r="I25" s="323"/>
      <c r="J25" s="323"/>
      <c r="K25" s="323"/>
      <c r="L25" s="323"/>
      <c r="M25" s="323"/>
      <c r="N25" s="323"/>
      <c r="O25" s="324"/>
    </row>
    <row r="26" spans="2:15">
      <c r="B26" s="322"/>
      <c r="C26" s="323"/>
      <c r="D26" s="323"/>
      <c r="E26" s="323"/>
      <c r="F26" s="323"/>
      <c r="G26" s="323"/>
      <c r="H26" s="323"/>
      <c r="I26" s="323"/>
      <c r="J26" s="323"/>
      <c r="K26" s="323"/>
      <c r="L26" s="323"/>
      <c r="M26" s="323"/>
      <c r="N26" s="323"/>
      <c r="O26" s="324"/>
    </row>
    <row r="27" spans="2:15">
      <c r="B27" s="322"/>
      <c r="C27" s="323"/>
      <c r="D27" s="323"/>
      <c r="E27" s="323"/>
      <c r="F27" s="323"/>
      <c r="G27" s="323"/>
      <c r="H27" s="323"/>
      <c r="I27" s="323"/>
      <c r="J27" s="323"/>
      <c r="K27" s="323"/>
      <c r="L27" s="323"/>
      <c r="M27" s="323"/>
      <c r="N27" s="323"/>
      <c r="O27" s="324"/>
    </row>
    <row r="28" spans="2:15">
      <c r="B28" s="322"/>
      <c r="C28" s="323"/>
      <c r="D28" s="323"/>
      <c r="E28" s="323"/>
      <c r="F28" s="323"/>
      <c r="G28" s="323"/>
      <c r="H28" s="323"/>
      <c r="I28" s="323"/>
      <c r="J28" s="323"/>
      <c r="K28" s="323"/>
      <c r="L28" s="323"/>
      <c r="M28" s="323"/>
      <c r="N28" s="323"/>
      <c r="O28" s="324"/>
    </row>
    <row r="29" spans="2:15">
      <c r="B29" s="322"/>
      <c r="C29" s="323"/>
      <c r="D29" s="323"/>
      <c r="E29" s="323"/>
      <c r="F29" s="323"/>
      <c r="G29" s="323"/>
      <c r="H29" s="323"/>
      <c r="I29" s="323"/>
      <c r="J29" s="323"/>
      <c r="K29" s="323"/>
      <c r="L29" s="323"/>
      <c r="M29" s="323"/>
      <c r="N29" s="323"/>
      <c r="O29" s="324"/>
    </row>
    <row r="30" spans="2:15">
      <c r="B30" s="322"/>
      <c r="C30" s="323"/>
      <c r="D30" s="323"/>
      <c r="E30" s="323"/>
      <c r="F30" s="323"/>
      <c r="G30" s="323"/>
      <c r="H30" s="323"/>
      <c r="I30" s="323"/>
      <c r="J30" s="323"/>
      <c r="K30" s="323"/>
      <c r="L30" s="323"/>
      <c r="M30" s="323"/>
      <c r="N30" s="323"/>
      <c r="O30" s="324"/>
    </row>
    <row r="31" spans="2:15">
      <c r="B31" s="322"/>
      <c r="C31" s="323"/>
      <c r="D31" s="323"/>
      <c r="E31" s="323"/>
      <c r="F31" s="323"/>
      <c r="G31" s="323"/>
      <c r="H31" s="323"/>
      <c r="I31" s="323"/>
      <c r="J31" s="323"/>
      <c r="K31" s="323"/>
      <c r="L31" s="323"/>
      <c r="M31" s="323"/>
      <c r="N31" s="323"/>
      <c r="O31" s="324"/>
    </row>
    <row r="32" spans="2:15">
      <c r="B32" s="322"/>
      <c r="C32" s="323"/>
      <c r="D32" s="323"/>
      <c r="E32" s="323"/>
      <c r="F32" s="323"/>
      <c r="G32" s="323"/>
      <c r="H32" s="323"/>
      <c r="I32" s="323"/>
      <c r="J32" s="323"/>
      <c r="K32" s="323"/>
      <c r="L32" s="323"/>
      <c r="M32" s="323"/>
      <c r="N32" s="323"/>
      <c r="O32" s="324"/>
    </row>
    <row r="33" spans="2:15">
      <c r="B33" s="322"/>
      <c r="C33" s="323"/>
      <c r="D33" s="323"/>
      <c r="E33" s="323"/>
      <c r="F33" s="323"/>
      <c r="G33" s="323"/>
      <c r="H33" s="323"/>
      <c r="I33" s="323"/>
      <c r="J33" s="323"/>
      <c r="K33" s="323"/>
      <c r="L33" s="323"/>
      <c r="M33" s="323"/>
      <c r="N33" s="323"/>
      <c r="O33" s="324"/>
    </row>
    <row r="34" spans="2:15">
      <c r="B34" s="322"/>
      <c r="C34" s="323"/>
      <c r="D34" s="323"/>
      <c r="E34" s="323"/>
      <c r="F34" s="323"/>
      <c r="G34" s="323"/>
      <c r="H34" s="323"/>
      <c r="I34" s="323"/>
      <c r="J34" s="323"/>
      <c r="K34" s="323"/>
      <c r="L34" s="323"/>
      <c r="M34" s="323"/>
      <c r="N34" s="323"/>
      <c r="O34" s="324"/>
    </row>
    <row r="35" spans="2:15">
      <c r="B35" s="322"/>
      <c r="C35" s="323"/>
      <c r="D35" s="323"/>
      <c r="E35" s="323"/>
      <c r="F35" s="323"/>
      <c r="G35" s="323"/>
      <c r="H35" s="323"/>
      <c r="I35" s="323"/>
      <c r="J35" s="323"/>
      <c r="K35" s="323"/>
      <c r="L35" s="323"/>
      <c r="M35" s="323"/>
      <c r="N35" s="323"/>
      <c r="O35" s="324"/>
    </row>
    <row r="36" spans="2:15">
      <c r="B36" s="322"/>
      <c r="C36" s="323"/>
      <c r="D36" s="323"/>
      <c r="E36" s="323"/>
      <c r="F36" s="323"/>
      <c r="G36" s="323"/>
      <c r="H36" s="323"/>
      <c r="I36" s="323"/>
      <c r="J36" s="323"/>
      <c r="K36" s="323"/>
      <c r="L36" s="323"/>
      <c r="M36" s="323"/>
      <c r="N36" s="323"/>
      <c r="O36" s="324"/>
    </row>
    <row r="37" spans="2:15">
      <c r="B37" s="322"/>
      <c r="C37" s="323"/>
      <c r="D37" s="323"/>
      <c r="E37" s="323"/>
      <c r="F37" s="323"/>
      <c r="G37" s="323"/>
      <c r="H37" s="323"/>
      <c r="I37" s="323"/>
      <c r="J37" s="323"/>
      <c r="K37" s="323"/>
      <c r="L37" s="323"/>
      <c r="M37" s="323"/>
      <c r="N37" s="323"/>
      <c r="O37" s="324"/>
    </row>
    <row r="38" spans="2:15">
      <c r="B38" s="322"/>
      <c r="C38" s="323"/>
      <c r="D38" s="323"/>
      <c r="E38" s="323"/>
      <c r="F38" s="323"/>
      <c r="G38" s="323"/>
      <c r="H38" s="323"/>
      <c r="I38" s="323"/>
      <c r="J38" s="323"/>
      <c r="K38" s="323"/>
      <c r="L38" s="323"/>
      <c r="M38" s="323"/>
      <c r="N38" s="323"/>
      <c r="O38" s="324"/>
    </row>
    <row r="39" spans="2:15">
      <c r="B39" s="322"/>
      <c r="C39" s="323"/>
      <c r="D39" s="323"/>
      <c r="E39" s="323"/>
      <c r="F39" s="323"/>
      <c r="G39" s="323"/>
      <c r="H39" s="323"/>
      <c r="I39" s="323"/>
      <c r="J39" s="323"/>
      <c r="K39" s="323"/>
      <c r="L39" s="323"/>
      <c r="M39" s="323"/>
      <c r="N39" s="323"/>
      <c r="O39" s="324"/>
    </row>
    <row r="40" spans="2:15">
      <c r="B40" s="322"/>
      <c r="C40" s="323"/>
      <c r="D40" s="323"/>
      <c r="E40" s="323"/>
      <c r="F40" s="323"/>
      <c r="G40" s="323"/>
      <c r="H40" s="323"/>
      <c r="I40" s="323"/>
      <c r="J40" s="323"/>
      <c r="K40" s="323"/>
      <c r="L40" s="323"/>
      <c r="M40" s="323"/>
      <c r="N40" s="323"/>
      <c r="O40" s="324"/>
    </row>
    <row r="41" spans="2:15">
      <c r="B41" s="322"/>
      <c r="C41" s="323"/>
      <c r="D41" s="323"/>
      <c r="E41" s="323"/>
      <c r="F41" s="323"/>
      <c r="G41" s="323"/>
      <c r="H41" s="323"/>
      <c r="I41" s="323"/>
      <c r="J41" s="323"/>
      <c r="K41" s="323"/>
      <c r="L41" s="323"/>
      <c r="M41" s="323"/>
      <c r="N41" s="323"/>
      <c r="O41" s="324"/>
    </row>
    <row r="42" spans="2:15">
      <c r="B42" s="322"/>
      <c r="C42" s="323"/>
      <c r="D42" s="323"/>
      <c r="E42" s="323"/>
      <c r="F42" s="323"/>
      <c r="G42" s="323"/>
      <c r="H42" s="323"/>
      <c r="I42" s="323"/>
      <c r="J42" s="323"/>
      <c r="K42" s="323"/>
      <c r="L42" s="323"/>
      <c r="M42" s="323"/>
      <c r="N42" s="323"/>
      <c r="O42" s="324"/>
    </row>
    <row r="43" spans="2:15">
      <c r="B43" s="322"/>
      <c r="C43" s="323"/>
      <c r="D43" s="323"/>
      <c r="E43" s="323"/>
      <c r="F43" s="323"/>
      <c r="G43" s="323"/>
      <c r="H43" s="323"/>
      <c r="I43" s="323"/>
      <c r="J43" s="323"/>
      <c r="K43" s="323"/>
      <c r="L43" s="323"/>
      <c r="M43" s="323"/>
      <c r="N43" s="323"/>
      <c r="O43" s="324"/>
    </row>
    <row r="44" spans="2:15">
      <c r="B44" s="322"/>
      <c r="C44" s="323"/>
      <c r="D44" s="323"/>
      <c r="E44" s="323"/>
      <c r="F44" s="323"/>
      <c r="G44" s="323"/>
      <c r="H44" s="323"/>
      <c r="I44" s="323"/>
      <c r="J44" s="323"/>
      <c r="K44" s="323"/>
      <c r="L44" s="323"/>
      <c r="M44" s="323"/>
      <c r="N44" s="323"/>
      <c r="O44" s="324"/>
    </row>
    <row r="45" spans="2:15">
      <c r="B45" s="322"/>
      <c r="C45" s="323"/>
      <c r="D45" s="323"/>
      <c r="E45" s="323"/>
      <c r="F45" s="323"/>
      <c r="G45" s="323"/>
      <c r="H45" s="323"/>
      <c r="I45" s="323"/>
      <c r="J45" s="323"/>
      <c r="K45" s="323"/>
      <c r="L45" s="323"/>
      <c r="M45" s="323"/>
      <c r="N45" s="323"/>
      <c r="O45" s="324"/>
    </row>
    <row r="46" spans="2:15">
      <c r="B46" s="322"/>
      <c r="C46" s="323"/>
      <c r="D46" s="323"/>
      <c r="E46" s="323"/>
      <c r="F46" s="323"/>
      <c r="G46" s="323"/>
      <c r="H46" s="323"/>
      <c r="I46" s="323"/>
      <c r="J46" s="323"/>
      <c r="K46" s="323"/>
      <c r="L46" s="323"/>
      <c r="M46" s="323"/>
      <c r="N46" s="323"/>
      <c r="O46" s="324"/>
    </row>
    <row r="47" spans="2:15">
      <c r="B47" s="322"/>
      <c r="C47" s="323"/>
      <c r="D47" s="323"/>
      <c r="E47" s="323"/>
      <c r="F47" s="323"/>
      <c r="G47" s="323"/>
      <c r="H47" s="323"/>
      <c r="I47" s="323"/>
      <c r="J47" s="323"/>
      <c r="K47" s="323"/>
      <c r="L47" s="323"/>
      <c r="M47" s="323"/>
      <c r="N47" s="323"/>
      <c r="O47" s="324"/>
    </row>
    <row r="48" spans="2:15">
      <c r="B48" s="322"/>
      <c r="C48" s="323"/>
      <c r="D48" s="323"/>
      <c r="E48" s="323"/>
      <c r="F48" s="323"/>
      <c r="G48" s="323"/>
      <c r="H48" s="323"/>
      <c r="I48" s="323"/>
      <c r="J48" s="323"/>
      <c r="K48" s="323"/>
      <c r="L48" s="323"/>
      <c r="M48" s="323"/>
      <c r="N48" s="323"/>
      <c r="O48" s="324"/>
    </row>
    <row r="49" spans="1:15">
      <c r="B49" s="322"/>
      <c r="C49" s="323"/>
      <c r="D49" s="323"/>
      <c r="E49" s="323"/>
      <c r="F49" s="323"/>
      <c r="G49" s="323"/>
      <c r="H49" s="323"/>
      <c r="I49" s="323"/>
      <c r="J49" s="323"/>
      <c r="K49" s="323"/>
      <c r="L49" s="323"/>
      <c r="M49" s="323"/>
      <c r="N49" s="323"/>
      <c r="O49" s="324"/>
    </row>
    <row r="50" spans="1:15">
      <c r="B50" s="322"/>
      <c r="C50" s="323"/>
      <c r="D50" s="323"/>
      <c r="E50" s="323"/>
      <c r="F50" s="323"/>
      <c r="G50" s="323"/>
      <c r="H50" s="323"/>
      <c r="I50" s="323"/>
      <c r="J50" s="323"/>
      <c r="K50" s="323"/>
      <c r="L50" s="323"/>
      <c r="M50" s="323"/>
      <c r="N50" s="323"/>
      <c r="O50" s="324"/>
    </row>
    <row r="51" spans="1:15">
      <c r="B51" s="322"/>
      <c r="C51" s="323"/>
      <c r="D51" s="323"/>
      <c r="E51" s="323"/>
      <c r="F51" s="323"/>
      <c r="G51" s="323"/>
      <c r="H51" s="323"/>
      <c r="I51" s="323"/>
      <c r="J51" s="323"/>
      <c r="K51" s="323"/>
      <c r="L51" s="323"/>
      <c r="M51" s="323"/>
      <c r="N51" s="323"/>
      <c r="O51" s="324"/>
    </row>
    <row r="52" spans="1:15">
      <c r="B52" s="322"/>
      <c r="C52" s="323"/>
      <c r="D52" s="323"/>
      <c r="E52" s="323"/>
      <c r="F52" s="323"/>
      <c r="G52" s="323"/>
      <c r="H52" s="323"/>
      <c r="I52" s="323"/>
      <c r="J52" s="323"/>
      <c r="K52" s="323"/>
      <c r="L52" s="323"/>
      <c r="M52" s="323"/>
      <c r="N52" s="323"/>
      <c r="O52" s="324"/>
    </row>
    <row r="53" spans="1:15">
      <c r="B53" s="322"/>
      <c r="C53" s="323"/>
      <c r="D53" s="323"/>
      <c r="E53" s="323"/>
      <c r="F53" s="323"/>
      <c r="G53" s="323"/>
      <c r="H53" s="323"/>
      <c r="I53" s="323"/>
      <c r="J53" s="323"/>
      <c r="K53" s="323"/>
      <c r="L53" s="323"/>
      <c r="M53" s="323"/>
      <c r="N53" s="323"/>
      <c r="O53" s="324"/>
    </row>
    <row r="54" spans="1:15">
      <c r="B54" s="322"/>
      <c r="C54" s="323"/>
      <c r="D54" s="323"/>
      <c r="E54" s="323"/>
      <c r="F54" s="323"/>
      <c r="G54" s="323"/>
      <c r="H54" s="323"/>
      <c r="I54" s="323"/>
      <c r="J54" s="323"/>
      <c r="K54" s="323"/>
      <c r="L54" s="323"/>
      <c r="M54" s="323"/>
      <c r="N54" s="323"/>
      <c r="O54" s="324"/>
    </row>
    <row r="55" spans="1:15">
      <c r="B55" s="322"/>
      <c r="C55" s="323"/>
      <c r="D55" s="323"/>
      <c r="E55" s="323"/>
      <c r="F55" s="323"/>
      <c r="G55" s="323"/>
      <c r="H55" s="323"/>
      <c r="I55" s="323"/>
      <c r="J55" s="323"/>
      <c r="K55" s="323"/>
      <c r="L55" s="323"/>
      <c r="M55" s="323"/>
      <c r="N55" s="323"/>
      <c r="O55" s="324"/>
    </row>
    <row r="56" spans="1:15">
      <c r="B56" s="322"/>
      <c r="C56" s="323"/>
      <c r="D56" s="323"/>
      <c r="E56" s="323"/>
      <c r="F56" s="323"/>
      <c r="G56" s="323"/>
      <c r="H56" s="323"/>
      <c r="I56" s="323"/>
      <c r="J56" s="323"/>
      <c r="K56" s="323"/>
      <c r="L56" s="323"/>
      <c r="M56" s="323"/>
      <c r="N56" s="323"/>
      <c r="O56" s="324"/>
    </row>
    <row r="57" spans="1:15">
      <c r="B57" s="325"/>
      <c r="C57" s="326"/>
      <c r="D57" s="326"/>
      <c r="E57" s="326"/>
      <c r="F57" s="326"/>
      <c r="G57" s="326"/>
      <c r="H57" s="326"/>
      <c r="I57" s="326"/>
      <c r="J57" s="326"/>
      <c r="K57" s="326"/>
      <c r="L57" s="326"/>
      <c r="M57" s="326"/>
      <c r="N57" s="326"/>
      <c r="O57" s="327"/>
    </row>
    <row r="58" spans="1:15" s="93" customFormat="1">
      <c r="A58" s="107"/>
    </row>
  </sheetData>
  <sheetProtection formatCells="0" formatColumns="0" formatRows="0" insertColumns="0" insertRows="0" selectLockedCells="1"/>
  <mergeCells count="1">
    <mergeCell ref="E4:O4"/>
  </mergeCells>
  <phoneticPr fontId="8"/>
  <conditionalFormatting sqref="E4:O4 C4">
    <cfRule type="containsBlanks" dxfId="102" priority="3">
      <formula>LEN(TRIM(C4))=0</formula>
    </cfRule>
  </conditionalFormatting>
  <conditionalFormatting sqref="A1:XFD1048576">
    <cfRule type="containsText" dxfId="101"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oddFooter>&amp;R&amp;K00-049R3高層ZEH-M_ver.1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47B2-F8B5-4EF6-89FB-4FE1A8F5B6D9}">
  <sheetPr codeName="Sheet8">
    <pageSetUpPr fitToPage="1"/>
  </sheetPr>
  <dimension ref="A1:K53"/>
  <sheetViews>
    <sheetView showGridLines="0" view="pageBreakPreview" zoomScale="80" zoomScaleNormal="70" zoomScaleSheetLayoutView="80" workbookViewId="0">
      <selection activeCell="E8" sqref="E8:F8"/>
    </sheetView>
  </sheetViews>
  <sheetFormatPr defaultRowHeight="21"/>
  <cols>
    <col min="1" max="1" width="2.625" style="46" customWidth="1"/>
    <col min="2" max="2" width="8.625" style="28" customWidth="1"/>
    <col min="3" max="3" width="28.75" style="28" customWidth="1"/>
    <col min="4" max="4" width="4.625" style="28" bestFit="1" customWidth="1"/>
    <col min="5" max="5" width="25.625" style="28" customWidth="1"/>
    <col min="6" max="6" width="12.625" style="28" customWidth="1"/>
    <col min="7" max="7" width="22.625" style="28" customWidth="1"/>
    <col min="8" max="8" width="12.625" style="28" customWidth="1"/>
    <col min="9" max="9" width="28.5" style="28" customWidth="1"/>
    <col min="10" max="10" width="1.875" style="28" customWidth="1"/>
    <col min="11" max="11" width="9" style="629"/>
    <col min="12" max="16384" width="9" style="28"/>
  </cols>
  <sheetData>
    <row r="1" spans="1:11" s="623" customFormat="1" ht="17.25">
      <c r="A1" s="630" t="s">
        <v>863</v>
      </c>
      <c r="B1" s="630"/>
      <c r="C1" s="630"/>
      <c r="D1" s="630"/>
      <c r="E1" s="630"/>
      <c r="F1" s="630"/>
      <c r="G1" s="630"/>
      <c r="H1" s="630"/>
      <c r="I1" s="630"/>
    </row>
    <row r="2" spans="1:11" s="623" customFormat="1" ht="17.25">
      <c r="A2" s="630" t="s">
        <v>864</v>
      </c>
      <c r="B2" s="630"/>
      <c r="C2" s="630"/>
      <c r="D2" s="630"/>
      <c r="E2" s="630"/>
      <c r="F2" s="630"/>
      <c r="G2" s="630"/>
      <c r="H2" s="630"/>
      <c r="I2" s="630"/>
    </row>
    <row r="3" spans="1:11">
      <c r="A3" s="35"/>
      <c r="B3" s="381" t="s">
        <v>253</v>
      </c>
      <c r="C3" s="381"/>
      <c r="D3" s="381"/>
    </row>
    <row r="4" spans="1:11" ht="25.5">
      <c r="A4" s="29"/>
      <c r="B4" s="1212" t="s">
        <v>254</v>
      </c>
      <c r="C4" s="1212"/>
      <c r="D4" s="1212"/>
    </row>
    <row r="5" spans="1:11" ht="31.5" customHeight="1">
      <c r="A5" s="44"/>
      <c r="B5" s="1213" t="s">
        <v>780</v>
      </c>
      <c r="C5" s="1213"/>
      <c r="D5" s="1213"/>
      <c r="E5" s="1217" t="str">
        <f>入力シート!F15</f>
        <v>(例)　2021年　9 月   9 日</v>
      </c>
      <c r="F5" s="1217"/>
    </row>
    <row r="6" spans="1:11" ht="31.5" customHeight="1">
      <c r="A6" s="44"/>
      <c r="B6" s="1213" t="s">
        <v>781</v>
      </c>
      <c r="C6" s="1213"/>
      <c r="D6" s="1213"/>
      <c r="E6" s="1217" t="str">
        <f>入力シート!F16</f>
        <v>(例)　2022年　2 月　10 日</v>
      </c>
      <c r="F6" s="1217"/>
    </row>
    <row r="7" spans="1:11" ht="31.5" customHeight="1">
      <c r="A7" s="44"/>
      <c r="B7" s="1213" t="s">
        <v>782</v>
      </c>
      <c r="C7" s="1213"/>
      <c r="D7" s="1213"/>
      <c r="E7" s="1223" t="str">
        <f>入力シート!F24</f>
        <v>(例)　2022年　2 月　10 日</v>
      </c>
      <c r="F7" s="1223"/>
    </row>
    <row r="8" spans="1:11" s="340" customFormat="1" ht="31.5" customHeight="1">
      <c r="A8" s="51"/>
      <c r="B8" s="1219" t="s">
        <v>872</v>
      </c>
      <c r="C8" s="1213"/>
      <c r="D8" s="1213"/>
      <c r="E8" s="1222"/>
      <c r="F8" s="1222"/>
      <c r="G8" s="1218"/>
      <c r="H8" s="1218"/>
      <c r="I8" s="1218"/>
      <c r="K8" s="630" t="s">
        <v>911</v>
      </c>
    </row>
    <row r="9" spans="1:11" s="340" customFormat="1" ht="31.5" customHeight="1">
      <c r="A9" s="51"/>
      <c r="B9" s="1219" t="s">
        <v>961</v>
      </c>
      <c r="C9" s="1213"/>
      <c r="D9" s="1213"/>
      <c r="E9" s="1220"/>
      <c r="F9" s="1221"/>
      <c r="G9" s="1218" t="s">
        <v>779</v>
      </c>
      <c r="H9" s="1218"/>
      <c r="I9" s="1218"/>
      <c r="K9" s="630" t="s">
        <v>912</v>
      </c>
    </row>
    <row r="10" spans="1:11" ht="31.5" customHeight="1">
      <c r="A10" s="51"/>
      <c r="B10" s="1219" t="s">
        <v>962</v>
      </c>
      <c r="C10" s="1213"/>
      <c r="D10" s="1213"/>
      <c r="E10" s="1224" t="str">
        <f>IF(入力シート!F25="","",入力シート!F25)</f>
        <v/>
      </c>
      <c r="F10" s="1224"/>
      <c r="G10" s="1218" t="s">
        <v>880</v>
      </c>
      <c r="H10" s="1218"/>
      <c r="I10" s="1218"/>
    </row>
    <row r="11" spans="1:11" s="52" customFormat="1" ht="12">
      <c r="B11" s="1211"/>
      <c r="C11" s="1211"/>
      <c r="D11" s="1211"/>
      <c r="E11" s="1234"/>
      <c r="F11" s="1234"/>
      <c r="K11" s="631"/>
    </row>
    <row r="12" spans="1:11" ht="25.5">
      <c r="A12" s="29"/>
      <c r="B12" s="1212" t="s">
        <v>255</v>
      </c>
      <c r="C12" s="1212"/>
      <c r="D12" s="1212"/>
      <c r="E12" s="1235"/>
      <c r="F12" s="1235"/>
    </row>
    <row r="13" spans="1:11" ht="30.75">
      <c r="A13" s="44"/>
      <c r="B13" s="1213" t="s">
        <v>360</v>
      </c>
      <c r="C13" s="1213"/>
      <c r="D13" s="1213"/>
      <c r="E13" s="1236" t="str">
        <f>IF(AND(COUNTIF(入力シート!F171,"(例)*"),COUNTIF(入力シート!$F$171:$H$173,"(例)*")&lt;&gt;3),"",IF(入力シート!F171="","",入力シート!F171))</f>
        <v>(例)　有り</v>
      </c>
      <c r="F13" s="1236"/>
    </row>
    <row r="14" spans="1:11" ht="30.75">
      <c r="A14" s="44"/>
      <c r="B14" s="1213" t="s">
        <v>361</v>
      </c>
      <c r="C14" s="1213"/>
      <c r="D14" s="1213"/>
      <c r="E14" s="1237" t="str">
        <f>IF(AND(COUNTIF(入力シート!F172,"(例)*"),COUNTIF(入力シート!$F$171:$H$173,"(例)*")&lt;&gt;3),"-",IF(入力シート!F172="","",入力シート!F172))</f>
        <v>(例)　―</v>
      </c>
      <c r="F14" s="1237"/>
    </row>
    <row r="15" spans="1:11" ht="30.75">
      <c r="A15" s="44"/>
      <c r="B15" s="1213" t="s">
        <v>362</v>
      </c>
      <c r="C15" s="1213"/>
      <c r="D15" s="1213"/>
      <c r="E15" s="1236" t="str">
        <f>IF(AND(COUNTIF(入力シート!F173,"(例)*"),COUNTIF(入力シート!$F$171:$H$173,"(例)*")&lt;&gt;3),"-",IF(入力シート!F173="","",入力シート!F173))</f>
        <v>(例)　無し</v>
      </c>
      <c r="F15" s="1236"/>
    </row>
    <row r="16" spans="1:11" s="52" customFormat="1" ht="12">
      <c r="B16" s="1211"/>
      <c r="C16" s="1211"/>
      <c r="D16" s="1211"/>
      <c r="K16" s="631"/>
    </row>
    <row r="17" spans="1:11" ht="25.5">
      <c r="A17" s="29"/>
      <c r="B17" s="1212" t="s">
        <v>256</v>
      </c>
      <c r="C17" s="1212"/>
      <c r="D17" s="1212"/>
    </row>
    <row r="18" spans="1:11" ht="30.75">
      <c r="A18" s="44"/>
      <c r="B18" s="1215" t="s">
        <v>363</v>
      </c>
      <c r="C18" s="45" t="s">
        <v>257</v>
      </c>
      <c r="D18" s="1216" t="str">
        <f>IF(AND(COUNTIF(入力シート!F176,"(例)*"),COUNTIF(入力シート!$F$11,"(例)*")&lt;&gt;1),"",IF(入力シート!F176="","",入力シート!F176))</f>
        <v>(例)　□□設計事務所</v>
      </c>
      <c r="E18" s="1216"/>
      <c r="F18" s="1216"/>
      <c r="G18" s="1216"/>
      <c r="H18" s="1216"/>
      <c r="I18" s="1216"/>
    </row>
    <row r="19" spans="1:11" s="244" customFormat="1" ht="30.75">
      <c r="A19" s="44"/>
      <c r="B19" s="1215"/>
      <c r="C19" s="78" t="s">
        <v>258</v>
      </c>
      <c r="D19" s="1242" t="str">
        <f>IF(AND(COUNTIF(入力シート!F177,"(例)*"),COUNTIF(入力シート!$F$11,"(例)*")&lt;&gt;1),"",IF(入力シート!F177="","",入力シート!F177))</f>
        <v>(例)　設計　次郎</v>
      </c>
      <c r="E19" s="1242"/>
      <c r="F19" s="78" t="s">
        <v>259</v>
      </c>
      <c r="G19" s="1243" t="str">
        <f>IF(AND(COUNTIF(入力シート!F178,"(例)*"),COUNTIF(入力シート!$F$11,"(例)*")&lt;&gt;1),"",IF(入力シート!F178="","",入力シート!F178))</f>
        <v>(例)　設計</v>
      </c>
      <c r="H19" s="1243"/>
      <c r="I19" s="1243"/>
      <c r="K19" s="629"/>
    </row>
    <row r="20" spans="1:11" ht="25.5">
      <c r="A20" s="29"/>
      <c r="B20" s="1215"/>
      <c r="C20" s="1238" t="s">
        <v>260</v>
      </c>
      <c r="D20" s="78" t="s">
        <v>67</v>
      </c>
      <c r="E20" s="1239" t="str">
        <f>IF(AND(COUNTIF(入力シート!F179,"(例)*"),COUNTIF(入力シート!$F$11,"(例)*")&lt;&gt;1),"",IF(入力シート!F179="","",入力シート!F179))</f>
        <v>(例)　105-0000</v>
      </c>
      <c r="F20" s="1239"/>
      <c r="G20" s="1239"/>
      <c r="H20" s="1239"/>
      <c r="I20" s="1239"/>
    </row>
    <row r="21" spans="1:11" ht="25.5">
      <c r="A21" s="29"/>
      <c r="B21" s="1215"/>
      <c r="C21" s="1238"/>
      <c r="D21" s="1241" t="str">
        <f>IF(AND(COUNTIF(入力シート!F180,"(例)*"),COUNTIF(入力シート!$F$11,"(例)*")&lt;&gt;1),"",IF(入力シート!F180="","",入力シート!F180))</f>
        <v>(例)　東京都港区□□町□□丁目□番地□号</v>
      </c>
      <c r="E21" s="1241"/>
      <c r="F21" s="1241"/>
      <c r="G21" s="1241"/>
      <c r="H21" s="1241"/>
      <c r="I21" s="1241"/>
    </row>
    <row r="22" spans="1:11" ht="30.75">
      <c r="A22" s="44"/>
      <c r="B22" s="1214" t="s">
        <v>364</v>
      </c>
      <c r="C22" s="45" t="s">
        <v>257</v>
      </c>
      <c r="D22" s="1216" t="str">
        <f>IF(AND(COUNTIF(入力シート!F181,"(例)*"),COUNTIF(入力シート!$F$11,"(例)*")&lt;&gt;1),"",IF(入力シート!F181="","",入力シート!F181))</f>
        <v>(例)　△△建築株式会社</v>
      </c>
      <c r="E22" s="1216"/>
      <c r="F22" s="1216"/>
      <c r="G22" s="1216"/>
      <c r="H22" s="1216"/>
      <c r="I22" s="1216"/>
    </row>
    <row r="23" spans="1:11" s="244" customFormat="1" ht="30.75">
      <c r="A23" s="44"/>
      <c r="B23" s="1214"/>
      <c r="C23" s="78" t="s">
        <v>258</v>
      </c>
      <c r="D23" s="1216" t="str">
        <f>IF(AND(COUNTIF(入力シート!F182,"(例)*"),COUNTIF(入力シート!$F$11,"(例)*")&lt;&gt;1),"",IF(入力シート!F182="","",入力シート!F182))</f>
        <v>(例)　建築　次郎</v>
      </c>
      <c r="E23" s="1216"/>
      <c r="F23" s="245" t="s">
        <v>259</v>
      </c>
      <c r="G23" s="1216" t="str">
        <f>IF(AND(COUNTIF(入力シート!F183,"(例)*"),COUNTIF(入力シート!$F$11,"(例)*")&lt;&gt;1),"",IF(入力シート!F183="","",入力シート!F183))</f>
        <v>(例)　施工</v>
      </c>
      <c r="H23" s="1216"/>
      <c r="I23" s="1216"/>
      <c r="K23" s="629"/>
    </row>
    <row r="24" spans="1:11" ht="25.5">
      <c r="A24" s="29"/>
      <c r="B24" s="1215"/>
      <c r="C24" s="1238" t="s">
        <v>260</v>
      </c>
      <c r="D24" s="245" t="s">
        <v>67</v>
      </c>
      <c r="E24" s="1240" t="str">
        <f>IF(AND(COUNTIF(入力シート!F184,"(例)*"),COUNTIF(入力シート!$F$11,"(例)*")&lt;&gt;1),"",IF(入力シート!F184="","",入力シート!F184))</f>
        <v>(例)　100-0000</v>
      </c>
      <c r="F24" s="1240"/>
      <c r="G24" s="1240"/>
      <c r="H24" s="1240"/>
      <c r="I24" s="1240"/>
    </row>
    <row r="25" spans="1:11" ht="25.5">
      <c r="A25" s="29"/>
      <c r="B25" s="1215"/>
      <c r="C25" s="1238"/>
      <c r="D25" s="1216" t="str">
        <f>IF(AND(COUNTIF(入力シート!F185,"(例)*"),COUNTIF(入力シート!$F$11,"(例)*")&lt;&gt;1),"",IF(入力シート!F185="","",入力シート!F185))</f>
        <v>(例)　東京都千代田区△△町△△丁目△番地△号</v>
      </c>
      <c r="E25" s="1216"/>
      <c r="F25" s="1216"/>
      <c r="G25" s="1216"/>
      <c r="H25" s="1216"/>
      <c r="I25" s="1216"/>
    </row>
    <row r="26" spans="1:11" s="52" customFormat="1" ht="12">
      <c r="B26" s="53"/>
      <c r="C26" s="53"/>
      <c r="K26" s="631"/>
    </row>
    <row r="27" spans="1:11">
      <c r="B27" s="1210" t="s">
        <v>261</v>
      </c>
      <c r="C27" s="1210"/>
      <c r="D27" s="1210"/>
      <c r="E27" s="1210"/>
      <c r="F27" s="1210"/>
      <c r="G27" s="1210"/>
    </row>
    <row r="28" spans="1:11">
      <c r="B28" s="380" t="s">
        <v>913</v>
      </c>
      <c r="C28" s="380"/>
      <c r="D28" s="380"/>
      <c r="E28" s="380"/>
      <c r="F28" s="380"/>
      <c r="G28" s="380"/>
    </row>
    <row r="29" spans="1:11">
      <c r="B29" s="1225"/>
      <c r="C29" s="1226"/>
      <c r="D29" s="1226"/>
      <c r="E29" s="1226"/>
      <c r="F29" s="1226"/>
      <c r="G29" s="1226"/>
      <c r="H29" s="1226"/>
      <c r="I29" s="1227"/>
      <c r="K29" s="623" t="s">
        <v>262</v>
      </c>
    </row>
    <row r="30" spans="1:11">
      <c r="B30" s="1228"/>
      <c r="C30" s="1229"/>
      <c r="D30" s="1229"/>
      <c r="E30" s="1229"/>
      <c r="F30" s="1229"/>
      <c r="G30" s="1229"/>
      <c r="H30" s="1229"/>
      <c r="I30" s="1230"/>
      <c r="K30" s="623" t="s">
        <v>865</v>
      </c>
    </row>
    <row r="31" spans="1:11">
      <c r="B31" s="1228"/>
      <c r="C31" s="1229"/>
      <c r="D31" s="1229"/>
      <c r="E31" s="1229"/>
      <c r="F31" s="1229"/>
      <c r="G31" s="1229"/>
      <c r="H31" s="1229"/>
      <c r="I31" s="1230"/>
      <c r="K31" s="623" t="s">
        <v>635</v>
      </c>
    </row>
    <row r="32" spans="1:11">
      <c r="B32" s="1228"/>
      <c r="C32" s="1229"/>
      <c r="D32" s="1229"/>
      <c r="E32" s="1229"/>
      <c r="F32" s="1229"/>
      <c r="G32" s="1229"/>
      <c r="H32" s="1229"/>
      <c r="I32" s="1230"/>
    </row>
    <row r="33" spans="2:9">
      <c r="B33" s="1228"/>
      <c r="C33" s="1229"/>
      <c r="D33" s="1229"/>
      <c r="E33" s="1229"/>
      <c r="F33" s="1229"/>
      <c r="G33" s="1229"/>
      <c r="H33" s="1229"/>
      <c r="I33" s="1230"/>
    </row>
    <row r="34" spans="2:9">
      <c r="B34" s="1228"/>
      <c r="C34" s="1229"/>
      <c r="D34" s="1229"/>
      <c r="E34" s="1229"/>
      <c r="F34" s="1229"/>
      <c r="G34" s="1229"/>
      <c r="H34" s="1229"/>
      <c r="I34" s="1230"/>
    </row>
    <row r="35" spans="2:9">
      <c r="B35" s="1228"/>
      <c r="C35" s="1229"/>
      <c r="D35" s="1229"/>
      <c r="E35" s="1229"/>
      <c r="F35" s="1229"/>
      <c r="G35" s="1229"/>
      <c r="H35" s="1229"/>
      <c r="I35" s="1230"/>
    </row>
    <row r="36" spans="2:9">
      <c r="B36" s="1228"/>
      <c r="C36" s="1229"/>
      <c r="D36" s="1229"/>
      <c r="E36" s="1229"/>
      <c r="F36" s="1229"/>
      <c r="G36" s="1229"/>
      <c r="H36" s="1229"/>
      <c r="I36" s="1230"/>
    </row>
    <row r="37" spans="2:9">
      <c r="B37" s="1228"/>
      <c r="C37" s="1229"/>
      <c r="D37" s="1229"/>
      <c r="E37" s="1229"/>
      <c r="F37" s="1229"/>
      <c r="G37" s="1229"/>
      <c r="H37" s="1229"/>
      <c r="I37" s="1230"/>
    </row>
    <row r="38" spans="2:9">
      <c r="B38" s="1228"/>
      <c r="C38" s="1229"/>
      <c r="D38" s="1229"/>
      <c r="E38" s="1229"/>
      <c r="F38" s="1229"/>
      <c r="G38" s="1229"/>
      <c r="H38" s="1229"/>
      <c r="I38" s="1230"/>
    </row>
    <row r="39" spans="2:9">
      <c r="B39" s="1228"/>
      <c r="C39" s="1229"/>
      <c r="D39" s="1229"/>
      <c r="E39" s="1229"/>
      <c r="F39" s="1229"/>
      <c r="G39" s="1229"/>
      <c r="H39" s="1229"/>
      <c r="I39" s="1230"/>
    </row>
    <row r="40" spans="2:9">
      <c r="B40" s="1228"/>
      <c r="C40" s="1229"/>
      <c r="D40" s="1229"/>
      <c r="E40" s="1229"/>
      <c r="F40" s="1229"/>
      <c r="G40" s="1229"/>
      <c r="H40" s="1229"/>
      <c r="I40" s="1230"/>
    </row>
    <row r="41" spans="2:9">
      <c r="B41" s="1228"/>
      <c r="C41" s="1229"/>
      <c r="D41" s="1229"/>
      <c r="E41" s="1229"/>
      <c r="F41" s="1229"/>
      <c r="G41" s="1229"/>
      <c r="H41" s="1229"/>
      <c r="I41" s="1230"/>
    </row>
    <row r="42" spans="2:9">
      <c r="B42" s="1228"/>
      <c r="C42" s="1229"/>
      <c r="D42" s="1229"/>
      <c r="E42" s="1229"/>
      <c r="F42" s="1229"/>
      <c r="G42" s="1229"/>
      <c r="H42" s="1229"/>
      <c r="I42" s="1230"/>
    </row>
    <row r="43" spans="2:9">
      <c r="B43" s="1228"/>
      <c r="C43" s="1229"/>
      <c r="D43" s="1229"/>
      <c r="E43" s="1229"/>
      <c r="F43" s="1229"/>
      <c r="G43" s="1229"/>
      <c r="H43" s="1229"/>
      <c r="I43" s="1230"/>
    </row>
    <row r="44" spans="2:9">
      <c r="B44" s="1228"/>
      <c r="C44" s="1229"/>
      <c r="D44" s="1229"/>
      <c r="E44" s="1229"/>
      <c r="F44" s="1229"/>
      <c r="G44" s="1229"/>
      <c r="H44" s="1229"/>
      <c r="I44" s="1230"/>
    </row>
    <row r="45" spans="2:9">
      <c r="B45" s="1228"/>
      <c r="C45" s="1229"/>
      <c r="D45" s="1229"/>
      <c r="E45" s="1229"/>
      <c r="F45" s="1229"/>
      <c r="G45" s="1229"/>
      <c r="H45" s="1229"/>
      <c r="I45" s="1230"/>
    </row>
    <row r="46" spans="2:9">
      <c r="B46" s="1228"/>
      <c r="C46" s="1229"/>
      <c r="D46" s="1229"/>
      <c r="E46" s="1229"/>
      <c r="F46" s="1229"/>
      <c r="G46" s="1229"/>
      <c r="H46" s="1229"/>
      <c r="I46" s="1230"/>
    </row>
    <row r="47" spans="2:9">
      <c r="B47" s="1228"/>
      <c r="C47" s="1229"/>
      <c r="D47" s="1229"/>
      <c r="E47" s="1229"/>
      <c r="F47" s="1229"/>
      <c r="G47" s="1229"/>
      <c r="H47" s="1229"/>
      <c r="I47" s="1230"/>
    </row>
    <row r="48" spans="2:9">
      <c r="B48" s="1228"/>
      <c r="C48" s="1229"/>
      <c r="D48" s="1229"/>
      <c r="E48" s="1229"/>
      <c r="F48" s="1229"/>
      <c r="G48" s="1229"/>
      <c r="H48" s="1229"/>
      <c r="I48" s="1230"/>
    </row>
    <row r="49" spans="1:11">
      <c r="B49" s="1228"/>
      <c r="C49" s="1229"/>
      <c r="D49" s="1229"/>
      <c r="E49" s="1229"/>
      <c r="F49" s="1229"/>
      <c r="G49" s="1229"/>
      <c r="H49" s="1229"/>
      <c r="I49" s="1230"/>
    </row>
    <row r="50" spans="1:11">
      <c r="B50" s="1228"/>
      <c r="C50" s="1229"/>
      <c r="D50" s="1229"/>
      <c r="E50" s="1229"/>
      <c r="F50" s="1229"/>
      <c r="G50" s="1229"/>
      <c r="H50" s="1229"/>
      <c r="I50" s="1230"/>
    </row>
    <row r="51" spans="1:11">
      <c r="B51" s="1228"/>
      <c r="C51" s="1229"/>
      <c r="D51" s="1229"/>
      <c r="E51" s="1229"/>
      <c r="F51" s="1229"/>
      <c r="G51" s="1229"/>
      <c r="H51" s="1229"/>
      <c r="I51" s="1230"/>
    </row>
    <row r="52" spans="1:11">
      <c r="B52" s="1231"/>
      <c r="C52" s="1232"/>
      <c r="D52" s="1232"/>
      <c r="E52" s="1232"/>
      <c r="F52" s="1232"/>
      <c r="G52" s="1232"/>
      <c r="H52" s="1232"/>
      <c r="I52" s="1233"/>
    </row>
    <row r="53" spans="1:11" s="404" customFormat="1" ht="6.75" customHeight="1">
      <c r="A53" s="403"/>
      <c r="B53" s="399"/>
      <c r="C53" s="399"/>
      <c r="D53" s="399"/>
      <c r="E53" s="399"/>
      <c r="F53" s="399"/>
      <c r="G53" s="399"/>
      <c r="H53" s="399"/>
      <c r="I53" s="399"/>
      <c r="K53" s="632"/>
    </row>
  </sheetData>
  <sheetProtection sheet="1" formatCells="0" selectLockedCells="1"/>
  <mergeCells count="44">
    <mergeCell ref="B29:I52"/>
    <mergeCell ref="E11:F11"/>
    <mergeCell ref="E12:F12"/>
    <mergeCell ref="B15:D15"/>
    <mergeCell ref="E13:F13"/>
    <mergeCell ref="E14:F14"/>
    <mergeCell ref="E15:F15"/>
    <mergeCell ref="C24:C25"/>
    <mergeCell ref="C20:C21"/>
    <mergeCell ref="E20:I20"/>
    <mergeCell ref="E24:I24"/>
    <mergeCell ref="D25:I25"/>
    <mergeCell ref="D21:I21"/>
    <mergeCell ref="D19:E19"/>
    <mergeCell ref="G19:I19"/>
    <mergeCell ref="D18:I18"/>
    <mergeCell ref="B4:D4"/>
    <mergeCell ref="E5:F5"/>
    <mergeCell ref="E6:F6"/>
    <mergeCell ref="B6:D6"/>
    <mergeCell ref="G10:I10"/>
    <mergeCell ref="B10:D10"/>
    <mergeCell ref="B9:D9"/>
    <mergeCell ref="E9:F9"/>
    <mergeCell ref="G9:I9"/>
    <mergeCell ref="B8:D8"/>
    <mergeCell ref="E8:F8"/>
    <mergeCell ref="G8:I8"/>
    <mergeCell ref="B5:D5"/>
    <mergeCell ref="B7:D7"/>
    <mergeCell ref="E7:F7"/>
    <mergeCell ref="E10:F10"/>
    <mergeCell ref="B27:G27"/>
    <mergeCell ref="B16:D16"/>
    <mergeCell ref="B11:D11"/>
    <mergeCell ref="B12:D12"/>
    <mergeCell ref="B13:D13"/>
    <mergeCell ref="B14:D14"/>
    <mergeCell ref="B22:B25"/>
    <mergeCell ref="B18:B21"/>
    <mergeCell ref="B17:D17"/>
    <mergeCell ref="D23:E23"/>
    <mergeCell ref="G23:I23"/>
    <mergeCell ref="D22:I22"/>
  </mergeCells>
  <phoneticPr fontId="7"/>
  <conditionalFormatting sqref="B13:D15 D24 D20 F19 B18:C25 F23">
    <cfRule type="notContainsBlanks" dxfId="100" priority="56">
      <formula>LEN(TRIM(B13))&gt;0</formula>
    </cfRule>
  </conditionalFormatting>
  <conditionalFormatting sqref="B13:F15 B18:D19 F19:G19 B20:I21 B24:I25 B22:D23 F23:G23 E5:F7">
    <cfRule type="expression" dxfId="99" priority="55">
      <formula>$B$4&lt;&gt;""</formula>
    </cfRule>
  </conditionalFormatting>
  <conditionalFormatting sqref="E13:F15 D18 C19:D19 F19:G19 D20:I21 D22 D24:I25 C23:D23 F23:G23 E5:F7">
    <cfRule type="containsBlanks" dxfId="98" priority="57">
      <formula>LEN(TRIM(C5))=0</formula>
    </cfRule>
  </conditionalFormatting>
  <conditionalFormatting sqref="A18:D19 F19:G19 J18:XFD19 A20:XFD21 A24:XFD28 A22:D23 F23:G23 J22:XFD23 A11:XFD17 J9 G10:XFD10 A5:A7 E5:XFD7 A9:A10 A32:XFD1048576 A1:XFD4 A29:J31 L29:XFD31 L9:XFD9">
    <cfRule type="containsText" dxfId="97" priority="52" operator="containsText" text="(例)">
      <formula>NOT(ISERROR(SEARCH("(例)",A1)))</formula>
    </cfRule>
    <cfRule type="expression" dxfId="96" priority="53">
      <formula>_xlfn.ISFORMULA(A1)=TRUE</formula>
    </cfRule>
  </conditionalFormatting>
  <conditionalFormatting sqref="E14:F15">
    <cfRule type="expression" dxfId="95" priority="50">
      <formula>$E$13="無し"</formula>
    </cfRule>
  </conditionalFormatting>
  <conditionalFormatting sqref="K29:K30">
    <cfRule type="containsText" dxfId="94" priority="48" operator="containsText" text="(例)">
      <formula>NOT(ISERROR(SEARCH("(例)",K29)))</formula>
    </cfRule>
    <cfRule type="expression" dxfId="93" priority="49">
      <formula>_xlfn.ISFORMULA(K29)=TRUE</formula>
    </cfRule>
  </conditionalFormatting>
  <conditionalFormatting sqref="E5:F7">
    <cfRule type="expression" dxfId="92" priority="44">
      <formula>AND(MONTH(E5)&lt;10,DAY(E5)&lt;10)</formula>
    </cfRule>
    <cfRule type="expression" dxfId="91" priority="45">
      <formula>AND(MONTH(E5)&lt;10,DAY(E5)&gt;=10)</formula>
    </cfRule>
    <cfRule type="expression" dxfId="90" priority="46">
      <formula>AND(MONTH(E5)&gt;=10,DAY(E5)&lt;10)</formula>
    </cfRule>
    <cfRule type="expression" dxfId="89" priority="47">
      <formula>AND(MONTH(E5)&gt;=10,DAY(E5)&gt;=10)</formula>
    </cfRule>
  </conditionalFormatting>
  <conditionalFormatting sqref="G9:I9">
    <cfRule type="containsText" dxfId="88" priority="37" operator="containsText" text="(例)">
      <formula>NOT(ISERROR(SEARCH("(例)",G9)))</formula>
    </cfRule>
    <cfRule type="expression" dxfId="87" priority="38">
      <formula>_xlfn.ISFORMULA(G9)=TRUE</formula>
    </cfRule>
  </conditionalFormatting>
  <conditionalFormatting sqref="B5:D7 B10:D10">
    <cfRule type="notContainsBlanks" dxfId="86" priority="36">
      <formula>LEN(TRIM(B5))&gt;0</formula>
    </cfRule>
  </conditionalFormatting>
  <conditionalFormatting sqref="B5:D7 B10:D10">
    <cfRule type="expression" dxfId="85" priority="35">
      <formula>$B$4&lt;&gt;""</formula>
    </cfRule>
  </conditionalFormatting>
  <conditionalFormatting sqref="B5:D7 B10:D10">
    <cfRule type="containsText" dxfId="84" priority="33" operator="containsText" text="(例)">
      <formula>NOT(ISERROR(SEARCH("(例)",B5)))</formula>
    </cfRule>
    <cfRule type="expression" dxfId="83" priority="34">
      <formula>_xlfn.ISFORMULA(B5)=TRUE</formula>
    </cfRule>
  </conditionalFormatting>
  <conditionalFormatting sqref="J8 A8 L8:XFD8">
    <cfRule type="containsText" dxfId="82" priority="25" operator="containsText" text="(例)">
      <formula>NOT(ISERROR(SEARCH("(例)",A8)))</formula>
    </cfRule>
    <cfRule type="expression" dxfId="81" priority="26">
      <formula>_xlfn.ISFORMULA(A8)=TRUE</formula>
    </cfRule>
  </conditionalFormatting>
  <conditionalFormatting sqref="G8:I8">
    <cfRule type="containsText" dxfId="80" priority="18" operator="containsText" text="(例)">
      <formula>NOT(ISERROR(SEARCH("(例)",G8)))</formula>
    </cfRule>
    <cfRule type="expression" dxfId="79" priority="19">
      <formula>_xlfn.ISFORMULA(G8)=TRUE</formula>
    </cfRule>
  </conditionalFormatting>
  <conditionalFormatting sqref="K31">
    <cfRule type="containsText" dxfId="78" priority="12" operator="containsText" text="(例)">
      <formula>NOT(ISERROR(SEARCH("(例)",K31)))</formula>
    </cfRule>
    <cfRule type="expression" dxfId="77" priority="13">
      <formula>_xlfn.ISFORMULA(K31)=TRUE</formula>
    </cfRule>
  </conditionalFormatting>
  <conditionalFormatting sqref="B9:D9">
    <cfRule type="notContainsBlanks" dxfId="76" priority="11">
      <formula>LEN(TRIM(B9))&gt;0</formula>
    </cfRule>
  </conditionalFormatting>
  <conditionalFormatting sqref="B9:D9">
    <cfRule type="expression" dxfId="75" priority="10">
      <formula>$B$4&lt;&gt;""</formula>
    </cfRule>
  </conditionalFormatting>
  <conditionalFormatting sqref="B9:D9">
    <cfRule type="containsText" dxfId="74" priority="8" operator="containsText" text="(例)">
      <formula>NOT(ISERROR(SEARCH("(例)",B9)))</formula>
    </cfRule>
    <cfRule type="expression" dxfId="73" priority="9">
      <formula>_xlfn.ISFORMULA(B9)=TRUE</formula>
    </cfRule>
  </conditionalFormatting>
  <conditionalFormatting sqref="B8:D8">
    <cfRule type="notContainsBlanks" dxfId="72" priority="7">
      <formula>LEN(TRIM(B8))&gt;0</formula>
    </cfRule>
  </conditionalFormatting>
  <conditionalFormatting sqref="B8:D8">
    <cfRule type="expression" dxfId="71" priority="6">
      <formula>$B$4&lt;&gt;""</formula>
    </cfRule>
  </conditionalFormatting>
  <conditionalFormatting sqref="B8:D8">
    <cfRule type="containsText" dxfId="70" priority="4" operator="containsText" text="(例)">
      <formula>NOT(ISERROR(SEARCH("(例)",B8)))</formula>
    </cfRule>
    <cfRule type="expression" dxfId="69" priority="5">
      <formula>_xlfn.ISFORMULA(B8)=TRUE</formula>
    </cfRule>
  </conditionalFormatting>
  <conditionalFormatting sqref="E8:F9">
    <cfRule type="containsBlanks" dxfId="68" priority="3">
      <formula>LEN(TRIM(E8))=0</formula>
    </cfRule>
  </conditionalFormatting>
  <conditionalFormatting sqref="K8:K9">
    <cfRule type="containsText" dxfId="67" priority="1" operator="containsText" text="(例)">
      <formula>NOT(ISERROR(SEARCH("(例)",K8)))</formula>
    </cfRule>
    <cfRule type="expression" dxfId="66" priority="2">
      <formula>_xlfn.ISFORMULA(K8)=TRUE</formula>
    </cfRule>
  </conditionalFormatting>
  <printOptions horizontalCentered="1"/>
  <pageMargins left="0.51181102362204722" right="0.11811023622047245" top="0.35433070866141736" bottom="0.35433070866141736" header="0.31496062992125984" footer="0.11811023622047245"/>
  <pageSetup paperSize="9" scale="61" fitToHeight="0" orientation="portrait" r:id="rId1"/>
  <headerFooter>
    <oddFooter>&amp;R&amp;K00-049R3高層ZEH-M_ver.1</oddFooter>
  </headerFooter>
  <ignoredErrors>
    <ignoredError sqref="E10" unlockedFormula="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入力シート</vt:lpstr>
      <vt:lpstr>申請書類リスト</vt:lpstr>
      <vt:lpstr>提出書類チェックシート</vt:lpstr>
      <vt:lpstr>様式第1_交付申請書</vt:lpstr>
      <vt:lpstr>誓約書</vt:lpstr>
      <vt:lpstr>1.申請者の詳細</vt:lpstr>
      <vt:lpstr>2.全体概要</vt:lpstr>
      <vt:lpstr>3.補助事業概要図</vt:lpstr>
      <vt:lpstr>4.5.事業予定・補助事業実施体制</vt:lpstr>
      <vt:lpstr>6.家庭用蓄電システム明細</vt:lpstr>
      <vt:lpstr>7.住戸情報入力</vt:lpstr>
      <vt:lpstr>8.補助対象経費総括表（まとめ）</vt:lpstr>
      <vt:lpstr>9-1.補助対象経費総括表（1年目）</vt:lpstr>
      <vt:lpstr>9-2.補助対象経費総括表（2年目）</vt:lpstr>
      <vt:lpstr>9-3.補助対象経費総括表（3年目）</vt:lpstr>
      <vt:lpstr>9-4.補助対象経費総括表（4年目）</vt:lpstr>
      <vt:lpstr>10-1.費用明細書（専有部）</vt:lpstr>
      <vt:lpstr>10-2.費用明細書（共用部）</vt:lpstr>
      <vt:lpstr>10-3.設計費費用明細書</vt:lpstr>
      <vt:lpstr>11.エネルギー計測計画図</vt:lpstr>
      <vt:lpstr>12.事業実施工程</vt:lpstr>
      <vt:lpstr>'8.補助対象経費総括表（まとめ）'!A_1</vt:lpstr>
      <vt:lpstr>'8.補助対象経費総括表（まとめ）'!B_1</vt:lpstr>
      <vt:lpstr>'8.補助対象経費総括表（まとめ）'!C_1</vt:lpstr>
      <vt:lpstr>'8.補助対象経費総括表（まとめ）'!D_1</vt:lpstr>
      <vt:lpstr>'8.補助対象経費総括表（まとめ）'!E_1</vt:lpstr>
      <vt:lpstr>'8.補助対象経費総括表（まとめ）'!J_1</vt:lpstr>
      <vt:lpstr>'1.申請者の詳細'!Print_Area</vt:lpstr>
      <vt:lpstr>'10-1.費用明細書（専有部）'!Print_Area</vt:lpstr>
      <vt:lpstr>'10-2.費用明細書（共用部）'!Print_Area</vt:lpstr>
      <vt:lpstr>'10-3.設計費費用明細書'!Print_Area</vt:lpstr>
      <vt:lpstr>'11.エネルギー計測計画図'!Print_Area</vt:lpstr>
      <vt:lpstr>'12.事業実施工程'!Print_Area</vt:lpstr>
      <vt:lpstr>'2.全体概要'!Print_Area</vt:lpstr>
      <vt:lpstr>'3.補助事業概要図'!Print_Area</vt:lpstr>
      <vt:lpstr>'4.5.事業予定・補助事業実施体制'!Print_Area</vt:lpstr>
      <vt:lpstr>'6.家庭用蓄電システム明細'!Print_Area</vt:lpstr>
      <vt:lpstr>'7.住戸情報入力'!Print_Area</vt:lpstr>
      <vt:lpstr>'8.補助対象経費総括表（まとめ）'!Print_Area</vt:lpstr>
      <vt:lpstr>'9-1.補助対象経費総括表（1年目）'!Print_Area</vt:lpstr>
      <vt:lpstr>'9-2.補助対象経費総括表（2年目）'!Print_Area</vt:lpstr>
      <vt:lpstr>'9-3.補助対象経費総括表（3年目）'!Print_Area</vt:lpstr>
      <vt:lpstr>'9-4.補助対象経費総括表（4年目）'!Print_Area</vt:lpstr>
      <vt:lpstr>申請書類リスト!Print_Area</vt:lpstr>
      <vt:lpstr>誓約書!Print_Area</vt:lpstr>
      <vt:lpstr>入力シート!Print_Area</vt:lpstr>
      <vt:lpstr>様式第1_交付申請書!Print_Area</vt:lpstr>
      <vt:lpstr>'7.住戸情報入力'!Print_Titles</vt:lpstr>
      <vt:lpstr>提出書類チェックシート!Print_Titles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2021-05-07T07:28:18Z</cp:lastPrinted>
  <dcterms:created xsi:type="dcterms:W3CDTF">2020-04-30T03:53:05Z</dcterms:created>
  <dcterms:modified xsi:type="dcterms:W3CDTF">2021-05-07T07:46:04Z</dcterms:modified>
</cp:coreProperties>
</file>